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 вариант" sheetId="2" r:id="rId1"/>
  </sheets>
  <calcPr calcId="124519"/>
</workbook>
</file>

<file path=xl/calcChain.xml><?xml version="1.0" encoding="utf-8"?>
<calcChain xmlns="http://schemas.openxmlformats.org/spreadsheetml/2006/main">
  <c r="AW10" i="2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BA34"/>
  <c r="BB34"/>
  <c r="BC34"/>
  <c r="AZ34"/>
  <c r="AC13" l="1"/>
  <c r="AC18"/>
  <c r="AC14"/>
  <c r="AC9"/>
  <c r="AD9" s="1"/>
  <c r="AC15"/>
  <c r="AD15" s="1"/>
  <c r="AC10"/>
  <c r="AD10" s="1"/>
  <c r="AC11"/>
  <c r="AC12"/>
  <c r="AC22"/>
  <c r="AC16"/>
  <c r="AC17"/>
  <c r="AD17" s="1"/>
  <c r="AC19"/>
  <c r="AC23"/>
  <c r="AD23" s="1"/>
  <c r="AC20"/>
  <c r="AD20" s="1"/>
  <c r="AC24"/>
  <c r="AC21"/>
  <c r="AC26"/>
  <c r="AC33"/>
  <c r="AD33" s="1"/>
  <c r="AC28"/>
  <c r="AC30"/>
  <c r="AD30" s="1"/>
  <c r="AC27"/>
  <c r="AD27" s="1"/>
  <c r="AC31"/>
  <c r="AC32"/>
  <c r="AD32" s="1"/>
  <c r="AC29"/>
  <c r="AD29" s="1"/>
  <c r="AC25"/>
  <c r="BM33"/>
  <c r="BN33" s="1"/>
  <c r="BM28"/>
  <c r="BN28" s="1"/>
  <c r="BM25"/>
  <c r="BM10"/>
  <c r="BN10" s="1"/>
  <c r="BM30"/>
  <c r="BN30" s="1"/>
  <c r="BM13"/>
  <c r="BN13" s="1"/>
  <c r="BM11"/>
  <c r="BN11" s="1"/>
  <c r="BM12"/>
  <c r="BN12" s="1"/>
  <c r="BM27"/>
  <c r="BN27" s="1"/>
  <c r="BM22"/>
  <c r="BN22" s="1"/>
  <c r="BM18"/>
  <c r="BN18" s="1"/>
  <c r="BM31"/>
  <c r="BN31" s="1"/>
  <c r="BM32"/>
  <c r="BN32" s="1"/>
  <c r="BM16"/>
  <c r="BN16" s="1"/>
  <c r="BM17"/>
  <c r="BN17" s="1"/>
  <c r="BM19"/>
  <c r="BN19" s="1"/>
  <c r="BM23"/>
  <c r="BN23" s="1"/>
  <c r="BM20"/>
  <c r="BN20" s="1"/>
  <c r="BM29"/>
  <c r="BN29" s="1"/>
  <c r="BM14"/>
  <c r="BN14" s="1"/>
  <c r="BM9"/>
  <c r="BN9" s="1"/>
  <c r="BM15"/>
  <c r="BN15" s="1"/>
  <c r="BM24"/>
  <c r="BN24" s="1"/>
  <c r="BM21"/>
  <c r="BN21" s="1"/>
  <c r="BM26"/>
  <c r="BN26" s="1"/>
  <c r="AV33"/>
  <c r="AV28"/>
  <c r="AV25"/>
  <c r="AV10"/>
  <c r="AV30"/>
  <c r="AV13"/>
  <c r="AV11"/>
  <c r="AV12"/>
  <c r="AV27"/>
  <c r="AV22"/>
  <c r="AV18"/>
  <c r="AV31"/>
  <c r="AV32"/>
  <c r="AV16"/>
  <c r="AV17"/>
  <c r="AV19"/>
  <c r="AV23"/>
  <c r="AV20"/>
  <c r="AV29"/>
  <c r="AV14"/>
  <c r="AV9"/>
  <c r="AW9" s="1"/>
  <c r="AV15"/>
  <c r="AV24"/>
  <c r="AV21"/>
  <c r="AV26"/>
  <c r="AD18"/>
  <c r="BL35"/>
  <c r="BK35"/>
  <c r="BJ35"/>
  <c r="BI35"/>
  <c r="BH35"/>
  <c r="BG35"/>
  <c r="BL34"/>
  <c r="BK34"/>
  <c r="BJ34"/>
  <c r="BI34"/>
  <c r="BH34"/>
  <c r="BG34"/>
  <c r="BF35"/>
  <c r="BE35"/>
  <c r="BD35"/>
  <c r="BF34"/>
  <c r="BE34"/>
  <c r="BD34"/>
  <c r="AU35"/>
  <c r="AT35"/>
  <c r="AS35"/>
  <c r="AR35"/>
  <c r="AQ35"/>
  <c r="AP35"/>
  <c r="AO35"/>
  <c r="AU34"/>
  <c r="AT34"/>
  <c r="AS34"/>
  <c r="AR34"/>
  <c r="AQ34"/>
  <c r="AP34"/>
  <c r="AO34"/>
  <c r="AN35"/>
  <c r="AM35"/>
  <c r="AL35"/>
  <c r="AK35"/>
  <c r="AJ35"/>
  <c r="AI35"/>
  <c r="AH35"/>
  <c r="AG35"/>
  <c r="AF35"/>
  <c r="AE35"/>
  <c r="AN34"/>
  <c r="AM34"/>
  <c r="AL34"/>
  <c r="AK34"/>
  <c r="AJ34"/>
  <c r="AI34"/>
  <c r="AH34"/>
  <c r="AG34"/>
  <c r="AF34"/>
  <c r="AE34"/>
  <c r="AB35"/>
  <c r="AA35"/>
  <c r="Z35"/>
  <c r="Y35"/>
  <c r="X35"/>
  <c r="W35"/>
  <c r="V35"/>
  <c r="U35"/>
  <c r="T35"/>
  <c r="S35"/>
  <c r="R35"/>
  <c r="Q35"/>
  <c r="AB34"/>
  <c r="AA34"/>
  <c r="Z34"/>
  <c r="Y34"/>
  <c r="X34"/>
  <c r="W34"/>
  <c r="V34"/>
  <c r="U34"/>
  <c r="T34"/>
  <c r="S34"/>
  <c r="R34"/>
  <c r="Q34"/>
  <c r="P35"/>
  <c r="O35"/>
  <c r="N35"/>
  <c r="M35"/>
  <c r="L35"/>
  <c r="K35"/>
  <c r="J35"/>
  <c r="I35"/>
  <c r="H35"/>
  <c r="G35"/>
  <c r="F35"/>
  <c r="E35"/>
  <c r="P34"/>
  <c r="O34"/>
  <c r="N34"/>
  <c r="M34"/>
  <c r="L34"/>
  <c r="K34"/>
  <c r="J34"/>
  <c r="I34"/>
  <c r="H34"/>
  <c r="G34"/>
  <c r="F34"/>
  <c r="E34"/>
  <c r="AC34" l="1"/>
  <c r="AD34" s="1"/>
  <c r="BM34"/>
  <c r="BN34" s="1"/>
  <c r="BN25"/>
  <c r="AD26"/>
  <c r="AD21"/>
  <c r="AD24"/>
  <c r="AD14"/>
  <c r="AD19"/>
  <c r="AD16"/>
  <c r="AD31"/>
  <c r="AD22"/>
  <c r="AD12"/>
  <c r="AD11"/>
  <c r="AD13"/>
  <c r="AD25"/>
  <c r="AD28"/>
  <c r="AV34"/>
  <c r="AW34" s="1"/>
  <c r="AX9"/>
  <c r="AY9" s="1"/>
  <c r="AX34" l="1"/>
  <c r="AY34" s="1"/>
</calcChain>
</file>

<file path=xl/sharedStrings.xml><?xml version="1.0" encoding="utf-8"?>
<sst xmlns="http://schemas.openxmlformats.org/spreadsheetml/2006/main" count="96" uniqueCount="68">
  <si>
    <t>№ п/п</t>
  </si>
  <si>
    <t>Ф.И.учащегося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</si>
  <si>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</si>
  <si>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</si>
  <si>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</si>
  <si>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</si>
  <si>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</si>
  <si>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</si>
  <si>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</si>
  <si>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</si>
  <si>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</si>
  <si>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</si>
  <si>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</si>
  <si>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</si>
  <si>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</si>
  <si>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 xml:space="preserve"> №13</t>
  </si>
  <si>
    <t>№14</t>
  </si>
  <si>
    <t>№16</t>
  </si>
  <si>
    <t>№17</t>
  </si>
  <si>
    <t>№18</t>
  </si>
  <si>
    <t>№19</t>
  </si>
  <si>
    <t>вариант</t>
  </si>
  <si>
    <t>№15</t>
  </si>
  <si>
    <t>Рабочий протокол №2, Математика</t>
  </si>
  <si>
    <t>22 апреля 2015 года, 4 класс</t>
  </si>
  <si>
    <t>Отметка</t>
  </si>
  <si>
    <t xml:space="preserve">Ученик научится </t>
  </si>
  <si>
    <t>Сумма баллов за работу</t>
  </si>
  <si>
    <t>% выполнения</t>
  </si>
  <si>
    <t>Ученик получит возможность научиться</t>
  </si>
  <si>
    <t>Баллы за III уровень</t>
  </si>
  <si>
    <t>I. Базовый уровень</t>
  </si>
  <si>
    <t>II. Повышенный уровень</t>
  </si>
  <si>
    <t>III. Высокий уровень</t>
  </si>
  <si>
    <t xml:space="preserve"> Баллы за I уровень</t>
  </si>
  <si>
    <t>Баллы за II уровень</t>
  </si>
  <si>
    <t>Не приступили к выполнению задания</t>
  </si>
  <si>
    <t>Получили баллы (чел.)</t>
  </si>
  <si>
    <t xml:space="preserve">Бойко Станислав </t>
  </si>
  <si>
    <t>4-1</t>
  </si>
  <si>
    <t xml:space="preserve">Григорьев Александр </t>
  </si>
  <si>
    <t xml:space="preserve">Капитонов Сергей </t>
  </si>
  <si>
    <t xml:space="preserve">Красавцев Даниил </t>
  </si>
  <si>
    <t xml:space="preserve">Кузнецова Елизавета </t>
  </si>
  <si>
    <t xml:space="preserve">Курта Александр </t>
  </si>
  <si>
    <t xml:space="preserve">Львович Софья </t>
  </si>
  <si>
    <t>Морозов Владислав</t>
  </si>
  <si>
    <t xml:space="preserve">Наумов Фёдор </t>
  </si>
  <si>
    <t xml:space="preserve">Рудть Егор </t>
  </si>
  <si>
    <t xml:space="preserve">Фирсов Никита </t>
  </si>
  <si>
    <t xml:space="preserve">Шарыгин Дмитрий </t>
  </si>
  <si>
    <t xml:space="preserve">Дмитриев Матвей </t>
  </si>
  <si>
    <t>4-2</t>
  </si>
  <si>
    <t xml:space="preserve">Заика Анастасия </t>
  </si>
  <si>
    <t xml:space="preserve">Климанова Вероника </t>
  </si>
  <si>
    <t xml:space="preserve">Козырева Ульяна </t>
  </si>
  <si>
    <t xml:space="preserve">Лебедева Полина </t>
  </si>
  <si>
    <t xml:space="preserve">Макерова Елизавета </t>
  </si>
  <si>
    <t xml:space="preserve">Палагин Евгений </t>
  </si>
  <si>
    <t>Соломахина Елизавета</t>
  </si>
  <si>
    <t xml:space="preserve">Терещенко Александр </t>
  </si>
  <si>
    <t xml:space="preserve">Форсилова Полина </t>
  </si>
  <si>
    <t xml:space="preserve">Хакназарова Алина </t>
  </si>
  <si>
    <t xml:space="preserve">Шаматалюк Диана </t>
  </si>
  <si>
    <t xml:space="preserve">Юдин Макар </t>
  </si>
  <si>
    <t>МБОУ Гатчинская СОШ №8</t>
  </si>
  <si>
    <t>4 вариант</t>
  </si>
  <si>
    <t>№20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</si>
</sst>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9" fontId="0" fillId="0" borderId="0" xfId="0" applyNumberFormat="1"/>
    <xf numFmtId="9" fontId="1" fillId="0" borderId="0" xfId="0" applyNumberFormat="1" applyFont="1"/>
    <xf numFmtId="0" fontId="1" fillId="0" borderId="45" xfId="0" applyFont="1" applyBorder="1" applyAlignment="1">
      <alignment horizontal="center" vertical="center"/>
    </xf>
    <xf numFmtId="9" fontId="1" fillId="0" borderId="4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 wrapText="1"/>
      <protection locked="0"/>
    </xf>
    <xf numFmtId="49" fontId="1" fillId="0" borderId="4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9" fontId="3" fillId="0" borderId="11" xfId="0" applyNumberFormat="1" applyFont="1" applyBorder="1" applyAlignment="1">
      <alignment horizontal="center" vertical="center" textRotation="90" wrapText="1"/>
    </xf>
    <xf numFmtId="9" fontId="1" fillId="0" borderId="18" xfId="0" applyNumberFormat="1" applyFont="1" applyBorder="1" applyAlignment="1">
      <alignment horizontal="center" vertical="center" textRotation="90" wrapText="1"/>
    </xf>
    <xf numFmtId="9" fontId="1" fillId="0" borderId="32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7" xfId="0" applyFont="1" applyBorder="1" applyAlignment="1"/>
    <xf numFmtId="9" fontId="2" fillId="0" borderId="46" xfId="0" applyNumberFormat="1" applyFont="1" applyBorder="1" applyAlignment="1">
      <alignment horizontal="center" vertical="center" textRotation="90" wrapText="1"/>
    </xf>
    <xf numFmtId="9" fontId="2" fillId="0" borderId="38" xfId="0" applyNumberFormat="1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4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9" fillId="0" borderId="47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9" fontId="14" fillId="0" borderId="48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15" xfId="0" applyFont="1" applyBorder="1" applyAlignment="1"/>
    <xf numFmtId="0" fontId="0" fillId="0" borderId="47" xfId="0" applyFont="1" applyBorder="1" applyAlignment="1"/>
    <xf numFmtId="0" fontId="7" fillId="0" borderId="7" xfId="0" applyFont="1" applyBorder="1" applyAlignment="1">
      <alignment horizontal="center" vertical="center" textRotation="90" wrapText="1"/>
    </xf>
    <xf numFmtId="0" fontId="0" fillId="0" borderId="16" xfId="0" applyFont="1" applyBorder="1" applyAlignment="1"/>
    <xf numFmtId="0" fontId="8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5"/>
  <sheetViews>
    <sheetView tabSelected="1" topLeftCell="J1" zoomScale="75" zoomScaleNormal="75" workbookViewId="0">
      <selection activeCell="AW13" sqref="AW13"/>
    </sheetView>
  </sheetViews>
  <sheetFormatPr defaultRowHeight="15"/>
  <cols>
    <col min="1" max="1" width="3.7109375" customWidth="1"/>
    <col min="2" max="2" width="25.42578125" customWidth="1"/>
    <col min="3" max="3" width="5.140625" customWidth="1"/>
    <col min="4" max="4" width="3.28515625" customWidth="1"/>
    <col min="5" max="28" width="3.7109375" customWidth="1"/>
    <col min="29" max="29" width="4.85546875" customWidth="1"/>
    <col min="30" max="30" width="7.85546875" style="7" customWidth="1"/>
    <col min="31" max="47" width="3.7109375" customWidth="1"/>
    <col min="48" max="48" width="5" customWidth="1"/>
    <col min="49" max="49" width="7.28515625" style="7" customWidth="1"/>
    <col min="50" max="50" width="5" customWidth="1"/>
    <col min="51" max="51" width="7.140625" style="7" customWidth="1"/>
    <col min="52" max="64" width="3.7109375" customWidth="1"/>
    <col min="65" max="65" width="4.7109375" customWidth="1"/>
    <col min="66" max="66" width="7" style="7" customWidth="1"/>
  </cols>
  <sheetData>
    <row r="1" spans="1:66" ht="19.5">
      <c r="A1" s="86" t="s">
        <v>23</v>
      </c>
      <c r="B1" s="87"/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8"/>
      <c r="AX1" s="1"/>
      <c r="AY1" s="8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8"/>
    </row>
    <row r="2" spans="1:66" ht="18.75">
      <c r="A2" s="89" t="s">
        <v>24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8"/>
      <c r="AX2" s="1"/>
      <c r="AY2" s="8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8"/>
    </row>
    <row r="3" spans="1:66" ht="18.75">
      <c r="A3" s="90" t="s">
        <v>66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8"/>
      <c r="AX3" s="1"/>
      <c r="AY3" s="8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8"/>
    </row>
    <row r="4" spans="1:66" ht="21.75" thickBot="1">
      <c r="A4" s="91" t="s">
        <v>65</v>
      </c>
      <c r="B4" s="92"/>
      <c r="C4" s="92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8"/>
      <c r="AX4" s="1"/>
      <c r="AY4" s="8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8"/>
    </row>
    <row r="5" spans="1:66" ht="18" customHeight="1" thickBot="1">
      <c r="A5" s="94" t="s">
        <v>0</v>
      </c>
      <c r="B5" s="97" t="s">
        <v>1</v>
      </c>
      <c r="C5" s="122" t="s">
        <v>2</v>
      </c>
      <c r="D5" s="125" t="s">
        <v>21</v>
      </c>
      <c r="E5" s="75" t="s">
        <v>26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68"/>
      <c r="AW5" s="69"/>
      <c r="AX5" s="77" t="s">
        <v>27</v>
      </c>
      <c r="AY5" s="63" t="s">
        <v>28</v>
      </c>
      <c r="AZ5" s="111" t="s">
        <v>25</v>
      </c>
      <c r="BA5" s="112"/>
      <c r="BB5" s="112"/>
      <c r="BC5" s="113"/>
      <c r="BD5" s="117" t="s">
        <v>29</v>
      </c>
      <c r="BE5" s="118"/>
      <c r="BF5" s="118"/>
      <c r="BG5" s="118"/>
      <c r="BH5" s="118"/>
      <c r="BI5" s="118"/>
      <c r="BJ5" s="118"/>
      <c r="BK5" s="118"/>
      <c r="BL5" s="119"/>
      <c r="BM5" s="60" t="s">
        <v>30</v>
      </c>
      <c r="BN5" s="63" t="s">
        <v>28</v>
      </c>
    </row>
    <row r="6" spans="1:66" ht="24" customHeight="1" thickBot="1">
      <c r="A6" s="95"/>
      <c r="B6" s="98"/>
      <c r="C6" s="123"/>
      <c r="D6" s="126"/>
      <c r="E6" s="66" t="s">
        <v>31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69"/>
      <c r="AE6" s="66" t="s">
        <v>32</v>
      </c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9"/>
      <c r="AX6" s="78"/>
      <c r="AY6" s="64"/>
      <c r="AZ6" s="114"/>
      <c r="BA6" s="115"/>
      <c r="BB6" s="115"/>
      <c r="BC6" s="116"/>
      <c r="BD6" s="66" t="s">
        <v>33</v>
      </c>
      <c r="BE6" s="67"/>
      <c r="BF6" s="67"/>
      <c r="BG6" s="67"/>
      <c r="BH6" s="67"/>
      <c r="BI6" s="67"/>
      <c r="BJ6" s="67"/>
      <c r="BK6" s="67"/>
      <c r="BL6" s="70"/>
      <c r="BM6" s="61"/>
      <c r="BN6" s="64"/>
    </row>
    <row r="7" spans="1:66" ht="24.75" customHeight="1">
      <c r="A7" s="95"/>
      <c r="B7" s="98"/>
      <c r="C7" s="123"/>
      <c r="D7" s="98"/>
      <c r="E7" s="71" t="s">
        <v>3</v>
      </c>
      <c r="F7" s="72"/>
      <c r="G7" s="73" t="s">
        <v>4</v>
      </c>
      <c r="H7" s="74"/>
      <c r="I7" s="71" t="s">
        <v>5</v>
      </c>
      <c r="J7" s="72"/>
      <c r="K7" s="73" t="s">
        <v>6</v>
      </c>
      <c r="L7" s="74"/>
      <c r="M7" s="71" t="s">
        <v>7</v>
      </c>
      <c r="N7" s="72"/>
      <c r="O7" s="80" t="s">
        <v>8</v>
      </c>
      <c r="P7" s="81"/>
      <c r="Q7" s="83" t="s">
        <v>13</v>
      </c>
      <c r="R7" s="84"/>
      <c r="S7" s="80" t="s">
        <v>14</v>
      </c>
      <c r="T7" s="81"/>
      <c r="U7" s="83" t="s">
        <v>15</v>
      </c>
      <c r="V7" s="84"/>
      <c r="W7" s="80" t="s">
        <v>16</v>
      </c>
      <c r="X7" s="81"/>
      <c r="Y7" s="83" t="s">
        <v>22</v>
      </c>
      <c r="Z7" s="84"/>
      <c r="AA7" s="80" t="s">
        <v>17</v>
      </c>
      <c r="AB7" s="81"/>
      <c r="AC7" s="102" t="s">
        <v>34</v>
      </c>
      <c r="AD7" s="100" t="s">
        <v>28</v>
      </c>
      <c r="AE7" s="81" t="s">
        <v>9</v>
      </c>
      <c r="AF7" s="81"/>
      <c r="AG7" s="82"/>
      <c r="AH7" s="83" t="s">
        <v>10</v>
      </c>
      <c r="AI7" s="84"/>
      <c r="AJ7" s="85"/>
      <c r="AK7" s="110" t="s">
        <v>18</v>
      </c>
      <c r="AL7" s="110"/>
      <c r="AM7" s="130" t="s">
        <v>18</v>
      </c>
      <c r="AN7" s="131"/>
      <c r="AO7" s="110" t="s">
        <v>19</v>
      </c>
      <c r="AP7" s="110"/>
      <c r="AQ7" s="130" t="s">
        <v>19</v>
      </c>
      <c r="AR7" s="131"/>
      <c r="AS7" s="110" t="s">
        <v>20</v>
      </c>
      <c r="AT7" s="110"/>
      <c r="AU7" s="80"/>
      <c r="AV7" s="102" t="s">
        <v>35</v>
      </c>
      <c r="AW7" s="100" t="s">
        <v>28</v>
      </c>
      <c r="AX7" s="78"/>
      <c r="AY7" s="64"/>
      <c r="AZ7" s="114"/>
      <c r="BA7" s="115"/>
      <c r="BB7" s="115"/>
      <c r="BC7" s="116"/>
      <c r="BD7" s="81" t="s">
        <v>11</v>
      </c>
      <c r="BE7" s="81"/>
      <c r="BF7" s="82"/>
      <c r="BG7" s="83" t="s">
        <v>12</v>
      </c>
      <c r="BH7" s="84"/>
      <c r="BI7" s="85"/>
      <c r="BJ7" s="110" t="s">
        <v>67</v>
      </c>
      <c r="BK7" s="110"/>
      <c r="BL7" s="110"/>
      <c r="BM7" s="61"/>
      <c r="BN7" s="64"/>
    </row>
    <row r="8" spans="1:66" ht="24.75" customHeight="1" thickBot="1">
      <c r="A8" s="96"/>
      <c r="B8" s="99"/>
      <c r="C8" s="124"/>
      <c r="D8" s="99"/>
      <c r="E8" s="51">
        <v>0</v>
      </c>
      <c r="F8" s="52">
        <v>1</v>
      </c>
      <c r="G8" s="53">
        <v>0</v>
      </c>
      <c r="H8" s="52">
        <v>1</v>
      </c>
      <c r="I8" s="51">
        <v>0</v>
      </c>
      <c r="J8" s="52">
        <v>1</v>
      </c>
      <c r="K8" s="53">
        <v>0</v>
      </c>
      <c r="L8" s="52">
        <v>1</v>
      </c>
      <c r="M8" s="51">
        <v>0</v>
      </c>
      <c r="N8" s="52">
        <v>1</v>
      </c>
      <c r="O8" s="55">
        <v>0</v>
      </c>
      <c r="P8" s="56">
        <v>1</v>
      </c>
      <c r="Q8" s="58">
        <v>0</v>
      </c>
      <c r="R8" s="56">
        <v>1</v>
      </c>
      <c r="S8" s="55">
        <v>0</v>
      </c>
      <c r="T8" s="56">
        <v>1</v>
      </c>
      <c r="U8" s="58">
        <v>0</v>
      </c>
      <c r="V8" s="56">
        <v>1</v>
      </c>
      <c r="W8" s="55">
        <v>0</v>
      </c>
      <c r="X8" s="56">
        <v>1</v>
      </c>
      <c r="Y8" s="58">
        <v>0</v>
      </c>
      <c r="Z8" s="56">
        <v>1</v>
      </c>
      <c r="AA8" s="55">
        <v>0</v>
      </c>
      <c r="AB8" s="56">
        <v>1</v>
      </c>
      <c r="AC8" s="103"/>
      <c r="AD8" s="101"/>
      <c r="AE8" s="52">
        <v>0</v>
      </c>
      <c r="AF8" s="52">
        <v>1</v>
      </c>
      <c r="AG8" s="54">
        <v>2</v>
      </c>
      <c r="AH8" s="58">
        <v>0</v>
      </c>
      <c r="AI8" s="56">
        <v>1</v>
      </c>
      <c r="AJ8" s="59">
        <v>2</v>
      </c>
      <c r="AK8" s="55">
        <v>0</v>
      </c>
      <c r="AL8" s="56">
        <v>1</v>
      </c>
      <c r="AM8" s="58">
        <v>0</v>
      </c>
      <c r="AN8" s="56">
        <v>1</v>
      </c>
      <c r="AO8" s="55">
        <v>0</v>
      </c>
      <c r="AP8" s="56">
        <v>1</v>
      </c>
      <c r="AQ8" s="58">
        <v>0</v>
      </c>
      <c r="AR8" s="56">
        <v>1</v>
      </c>
      <c r="AS8" s="55">
        <v>0</v>
      </c>
      <c r="AT8" s="56">
        <v>1</v>
      </c>
      <c r="AU8" s="56">
        <v>2</v>
      </c>
      <c r="AV8" s="103"/>
      <c r="AW8" s="101"/>
      <c r="AX8" s="79"/>
      <c r="AY8" s="65"/>
      <c r="AZ8" s="4">
        <v>2</v>
      </c>
      <c r="BA8" s="5">
        <v>3</v>
      </c>
      <c r="BB8" s="5">
        <v>4</v>
      </c>
      <c r="BC8" s="6">
        <v>5</v>
      </c>
      <c r="BD8" s="56">
        <v>0</v>
      </c>
      <c r="BE8" s="56">
        <v>1</v>
      </c>
      <c r="BF8" s="57">
        <v>2</v>
      </c>
      <c r="BG8" s="58">
        <v>0</v>
      </c>
      <c r="BH8" s="56">
        <v>1</v>
      </c>
      <c r="BI8" s="59">
        <v>2</v>
      </c>
      <c r="BJ8" s="55">
        <v>0</v>
      </c>
      <c r="BK8" s="56">
        <v>1</v>
      </c>
      <c r="BL8" s="57">
        <v>2</v>
      </c>
      <c r="BM8" s="62"/>
      <c r="BN8" s="65"/>
    </row>
    <row r="9" spans="1:66" ht="15" customHeight="1">
      <c r="A9" s="3">
        <v>1</v>
      </c>
      <c r="B9" s="43" t="s">
        <v>43</v>
      </c>
      <c r="C9" s="44" t="s">
        <v>39</v>
      </c>
      <c r="D9" s="45">
        <v>4</v>
      </c>
      <c r="E9" s="46"/>
      <c r="F9" s="47">
        <v>1</v>
      </c>
      <c r="G9" s="48"/>
      <c r="H9" s="47">
        <v>1</v>
      </c>
      <c r="I9" s="46"/>
      <c r="J9" s="47">
        <v>1</v>
      </c>
      <c r="K9" s="48"/>
      <c r="L9" s="14">
        <v>1</v>
      </c>
      <c r="M9" s="13"/>
      <c r="N9" s="14">
        <v>1</v>
      </c>
      <c r="O9" s="50"/>
      <c r="P9" s="14">
        <v>1</v>
      </c>
      <c r="Q9" s="13"/>
      <c r="R9" s="14">
        <v>1</v>
      </c>
      <c r="S9" s="50"/>
      <c r="T9" s="14">
        <v>1</v>
      </c>
      <c r="U9" s="13"/>
      <c r="V9" s="14">
        <v>1</v>
      </c>
      <c r="W9" s="50"/>
      <c r="X9" s="14">
        <v>1</v>
      </c>
      <c r="Y9" s="13"/>
      <c r="Z9" s="14">
        <v>1</v>
      </c>
      <c r="AA9" s="50"/>
      <c r="AB9" s="14">
        <v>1</v>
      </c>
      <c r="AC9" s="9">
        <f>SUM(E9:AB9)</f>
        <v>12</v>
      </c>
      <c r="AD9" s="10">
        <f t="shared" ref="AD9:AD33" si="0">AC9/12</f>
        <v>1</v>
      </c>
      <c r="AE9" s="14"/>
      <c r="AF9" s="14"/>
      <c r="AG9" s="49">
        <v>2</v>
      </c>
      <c r="AH9" s="13"/>
      <c r="AI9" s="14"/>
      <c r="AJ9" s="15">
        <v>2</v>
      </c>
      <c r="AK9" s="50"/>
      <c r="AL9" s="14">
        <v>1</v>
      </c>
      <c r="AM9" s="13"/>
      <c r="AN9" s="14">
        <v>1</v>
      </c>
      <c r="AO9" s="50"/>
      <c r="AP9" s="14">
        <v>1</v>
      </c>
      <c r="AQ9" s="13"/>
      <c r="AR9" s="14">
        <v>1</v>
      </c>
      <c r="AS9" s="50"/>
      <c r="AT9" s="14"/>
      <c r="AU9" s="14">
        <v>2</v>
      </c>
      <c r="AV9" s="9">
        <f t="shared" ref="AV9:AV33" si="1">SUM(AE9:AU9)</f>
        <v>10</v>
      </c>
      <c r="AW9" s="10">
        <f t="shared" ref="AW9:AW33" si="2">AV9/10</f>
        <v>1</v>
      </c>
      <c r="AX9" s="11">
        <f>SUM(AC9+AV9)</f>
        <v>22</v>
      </c>
      <c r="AY9" s="12">
        <f t="shared" ref="AY9:AY33" si="3">AX9/22</f>
        <v>1</v>
      </c>
      <c r="AZ9" s="13"/>
      <c r="BA9" s="14"/>
      <c r="BB9" s="14"/>
      <c r="BC9" s="15">
        <v>1</v>
      </c>
      <c r="BD9" s="14"/>
      <c r="BE9" s="14"/>
      <c r="BF9" s="49">
        <v>2</v>
      </c>
      <c r="BG9" s="13"/>
      <c r="BH9" s="14"/>
      <c r="BI9" s="15">
        <v>2</v>
      </c>
      <c r="BJ9" s="50"/>
      <c r="BK9" s="14"/>
      <c r="BL9" s="49">
        <v>2</v>
      </c>
      <c r="BM9" s="9">
        <f t="shared" ref="BM9:BM33" si="4">SUM(BD9:BL9)</f>
        <v>6</v>
      </c>
      <c r="BN9" s="12">
        <f t="shared" ref="BN9:BN33" si="5">BM9/6</f>
        <v>1</v>
      </c>
    </row>
    <row r="10" spans="1:66" ht="15" customHeight="1">
      <c r="A10" s="2">
        <v>2</v>
      </c>
      <c r="B10" s="31" t="s">
        <v>45</v>
      </c>
      <c r="C10" s="33" t="s">
        <v>39</v>
      </c>
      <c r="D10" s="35">
        <v>4</v>
      </c>
      <c r="E10" s="29"/>
      <c r="F10" s="30">
        <v>1</v>
      </c>
      <c r="G10" s="32"/>
      <c r="H10" s="30">
        <v>1</v>
      </c>
      <c r="I10" s="29"/>
      <c r="J10" s="30">
        <v>1</v>
      </c>
      <c r="K10" s="32"/>
      <c r="L10" s="17">
        <v>1</v>
      </c>
      <c r="M10" s="16"/>
      <c r="N10" s="17">
        <v>1</v>
      </c>
      <c r="O10" s="39"/>
      <c r="P10" s="17">
        <v>1</v>
      </c>
      <c r="Q10" s="16"/>
      <c r="R10" s="17">
        <v>1</v>
      </c>
      <c r="S10" s="39"/>
      <c r="T10" s="17">
        <v>1</v>
      </c>
      <c r="U10" s="16"/>
      <c r="V10" s="17">
        <v>1</v>
      </c>
      <c r="W10" s="39"/>
      <c r="X10" s="17">
        <v>1</v>
      </c>
      <c r="Y10" s="16"/>
      <c r="Z10" s="17">
        <v>1</v>
      </c>
      <c r="AA10" s="39"/>
      <c r="AB10" s="17">
        <v>1</v>
      </c>
      <c r="AC10" s="9">
        <f>SUM(E10:AB10)</f>
        <v>12</v>
      </c>
      <c r="AD10" s="10">
        <f t="shared" si="0"/>
        <v>1</v>
      </c>
      <c r="AE10" s="17"/>
      <c r="AF10" s="17"/>
      <c r="AG10" s="38">
        <v>2</v>
      </c>
      <c r="AH10" s="16"/>
      <c r="AI10" s="17"/>
      <c r="AJ10" s="18">
        <v>2</v>
      </c>
      <c r="AK10" s="39"/>
      <c r="AL10" s="17">
        <v>1</v>
      </c>
      <c r="AM10" s="16"/>
      <c r="AN10" s="17">
        <v>1</v>
      </c>
      <c r="AO10" s="39"/>
      <c r="AP10" s="17">
        <v>1</v>
      </c>
      <c r="AQ10" s="16"/>
      <c r="AR10" s="17">
        <v>1</v>
      </c>
      <c r="AS10" s="39"/>
      <c r="AT10" s="17"/>
      <c r="AU10" s="17">
        <v>2</v>
      </c>
      <c r="AV10" s="9">
        <f t="shared" si="1"/>
        <v>10</v>
      </c>
      <c r="AW10" s="10">
        <f t="shared" si="2"/>
        <v>1</v>
      </c>
      <c r="AX10" s="11">
        <f t="shared" ref="AX10:AX33" si="6">SUM(AC10+AV10)</f>
        <v>22</v>
      </c>
      <c r="AY10" s="12">
        <f t="shared" si="3"/>
        <v>1</v>
      </c>
      <c r="AZ10" s="16"/>
      <c r="BA10" s="17"/>
      <c r="BB10" s="17"/>
      <c r="BC10" s="15">
        <v>1</v>
      </c>
      <c r="BD10" s="17"/>
      <c r="BE10" s="17"/>
      <c r="BF10" s="38">
        <v>2</v>
      </c>
      <c r="BG10" s="16"/>
      <c r="BH10" s="17"/>
      <c r="BI10" s="18">
        <v>2</v>
      </c>
      <c r="BJ10" s="39"/>
      <c r="BK10" s="17"/>
      <c r="BL10" s="38">
        <v>2</v>
      </c>
      <c r="BM10" s="9">
        <f t="shared" si="4"/>
        <v>6</v>
      </c>
      <c r="BN10" s="12">
        <f t="shared" si="5"/>
        <v>1</v>
      </c>
    </row>
    <row r="11" spans="1:66" ht="15" customHeight="1">
      <c r="A11" s="2">
        <v>3</v>
      </c>
      <c r="B11" s="31" t="s">
        <v>46</v>
      </c>
      <c r="C11" s="33" t="s">
        <v>39</v>
      </c>
      <c r="D11" s="35">
        <v>4</v>
      </c>
      <c r="E11" s="29"/>
      <c r="F11" s="30">
        <v>1</v>
      </c>
      <c r="G11" s="32"/>
      <c r="H11" s="30">
        <v>1</v>
      </c>
      <c r="I11" s="29"/>
      <c r="J11" s="30">
        <v>1</v>
      </c>
      <c r="K11" s="32"/>
      <c r="L11" s="17">
        <v>1</v>
      </c>
      <c r="M11" s="16"/>
      <c r="N11" s="17">
        <v>1</v>
      </c>
      <c r="O11" s="39"/>
      <c r="P11" s="17">
        <v>1</v>
      </c>
      <c r="Q11" s="16"/>
      <c r="R11" s="17">
        <v>1</v>
      </c>
      <c r="S11" s="39"/>
      <c r="T11" s="17">
        <v>1</v>
      </c>
      <c r="U11" s="16"/>
      <c r="V11" s="17">
        <v>1</v>
      </c>
      <c r="W11" s="39"/>
      <c r="X11" s="17">
        <v>1</v>
      </c>
      <c r="Y11" s="16"/>
      <c r="Z11" s="17">
        <v>1</v>
      </c>
      <c r="AA11" s="39"/>
      <c r="AB11" s="17">
        <v>1</v>
      </c>
      <c r="AC11" s="9">
        <f>SUM(E11:AB11)</f>
        <v>12</v>
      </c>
      <c r="AD11" s="10">
        <f t="shared" si="0"/>
        <v>1</v>
      </c>
      <c r="AE11" s="17"/>
      <c r="AF11" s="17"/>
      <c r="AG11" s="38">
        <v>2</v>
      </c>
      <c r="AH11" s="16"/>
      <c r="AI11" s="17"/>
      <c r="AJ11" s="18">
        <v>2</v>
      </c>
      <c r="AK11" s="39"/>
      <c r="AL11" s="17">
        <v>1</v>
      </c>
      <c r="AM11" s="16"/>
      <c r="AN11" s="17">
        <v>1</v>
      </c>
      <c r="AO11" s="39"/>
      <c r="AP11" s="17">
        <v>1</v>
      </c>
      <c r="AQ11" s="16"/>
      <c r="AR11" s="17">
        <v>1</v>
      </c>
      <c r="AS11" s="39"/>
      <c r="AT11" s="17"/>
      <c r="AU11" s="17">
        <v>2</v>
      </c>
      <c r="AV11" s="9">
        <f t="shared" si="1"/>
        <v>10</v>
      </c>
      <c r="AW11" s="10">
        <f t="shared" si="2"/>
        <v>1</v>
      </c>
      <c r="AX11" s="11">
        <f t="shared" si="6"/>
        <v>22</v>
      </c>
      <c r="AY11" s="12">
        <f t="shared" si="3"/>
        <v>1</v>
      </c>
      <c r="AZ11" s="16"/>
      <c r="BA11" s="17"/>
      <c r="BB11" s="17"/>
      <c r="BC11" s="15">
        <v>1</v>
      </c>
      <c r="BD11" s="17"/>
      <c r="BE11" s="17"/>
      <c r="BF11" s="38">
        <v>2</v>
      </c>
      <c r="BG11" s="16"/>
      <c r="BH11" s="17">
        <v>1</v>
      </c>
      <c r="BI11" s="18"/>
      <c r="BJ11" s="39"/>
      <c r="BK11" s="17"/>
      <c r="BL11" s="38">
        <v>2</v>
      </c>
      <c r="BM11" s="9">
        <f t="shared" si="4"/>
        <v>5</v>
      </c>
      <c r="BN11" s="12">
        <f t="shared" si="5"/>
        <v>0.83333333333333337</v>
      </c>
    </row>
    <row r="12" spans="1:66" ht="15" customHeight="1">
      <c r="A12" s="3">
        <v>4</v>
      </c>
      <c r="B12" s="31" t="s">
        <v>47</v>
      </c>
      <c r="C12" s="33" t="s">
        <v>39</v>
      </c>
      <c r="D12" s="35">
        <v>4</v>
      </c>
      <c r="E12" s="29"/>
      <c r="F12" s="30">
        <v>1</v>
      </c>
      <c r="G12" s="32"/>
      <c r="H12" s="30">
        <v>1</v>
      </c>
      <c r="I12" s="29"/>
      <c r="J12" s="30">
        <v>1</v>
      </c>
      <c r="K12" s="32"/>
      <c r="L12" s="17">
        <v>1</v>
      </c>
      <c r="M12" s="16"/>
      <c r="N12" s="17">
        <v>1</v>
      </c>
      <c r="O12" s="39"/>
      <c r="P12" s="17">
        <v>1</v>
      </c>
      <c r="Q12" s="16"/>
      <c r="R12" s="17">
        <v>1</v>
      </c>
      <c r="S12" s="39"/>
      <c r="T12" s="17">
        <v>1</v>
      </c>
      <c r="U12" s="16"/>
      <c r="V12" s="17">
        <v>1</v>
      </c>
      <c r="W12" s="39"/>
      <c r="X12" s="17">
        <v>1</v>
      </c>
      <c r="Y12" s="16"/>
      <c r="Z12" s="17">
        <v>1</v>
      </c>
      <c r="AA12" s="39"/>
      <c r="AB12" s="17">
        <v>1</v>
      </c>
      <c r="AC12" s="9">
        <f>SUM(E12:AB12)</f>
        <v>12</v>
      </c>
      <c r="AD12" s="10">
        <f t="shared" si="0"/>
        <v>1</v>
      </c>
      <c r="AE12" s="17"/>
      <c r="AF12" s="17"/>
      <c r="AG12" s="38">
        <v>2</v>
      </c>
      <c r="AH12" s="16"/>
      <c r="AI12" s="17"/>
      <c r="AJ12" s="18">
        <v>2</v>
      </c>
      <c r="AK12" s="39"/>
      <c r="AL12" s="17">
        <v>1</v>
      </c>
      <c r="AM12" s="16"/>
      <c r="AN12" s="17">
        <v>1</v>
      </c>
      <c r="AO12" s="39"/>
      <c r="AP12" s="17">
        <v>1</v>
      </c>
      <c r="AQ12" s="16"/>
      <c r="AR12" s="17">
        <v>1</v>
      </c>
      <c r="AS12" s="39"/>
      <c r="AT12" s="17"/>
      <c r="AU12" s="17">
        <v>2</v>
      </c>
      <c r="AV12" s="9">
        <f t="shared" si="1"/>
        <v>10</v>
      </c>
      <c r="AW12" s="10">
        <f t="shared" si="2"/>
        <v>1</v>
      </c>
      <c r="AX12" s="11">
        <f t="shared" si="6"/>
        <v>22</v>
      </c>
      <c r="AY12" s="12">
        <f t="shared" si="3"/>
        <v>1</v>
      </c>
      <c r="AZ12" s="16"/>
      <c r="BA12" s="17"/>
      <c r="BB12" s="17"/>
      <c r="BC12" s="15">
        <v>1</v>
      </c>
      <c r="BD12" s="17"/>
      <c r="BE12" s="17"/>
      <c r="BF12" s="38">
        <v>2</v>
      </c>
      <c r="BG12" s="16"/>
      <c r="BH12" s="17"/>
      <c r="BI12" s="18">
        <v>2</v>
      </c>
      <c r="BJ12" s="39"/>
      <c r="BK12" s="17"/>
      <c r="BL12" s="38">
        <v>2</v>
      </c>
      <c r="BM12" s="9">
        <f t="shared" si="4"/>
        <v>6</v>
      </c>
      <c r="BN12" s="12">
        <f t="shared" si="5"/>
        <v>1</v>
      </c>
    </row>
    <row r="13" spans="1:66" ht="15" customHeight="1">
      <c r="A13" s="3">
        <v>5</v>
      </c>
      <c r="B13" s="31" t="s">
        <v>40</v>
      </c>
      <c r="C13" s="33" t="s">
        <v>39</v>
      </c>
      <c r="D13" s="35">
        <v>4</v>
      </c>
      <c r="E13" s="29"/>
      <c r="F13" s="30">
        <v>1</v>
      </c>
      <c r="G13" s="32"/>
      <c r="H13" s="30">
        <v>1</v>
      </c>
      <c r="I13" s="29"/>
      <c r="J13" s="30">
        <v>1</v>
      </c>
      <c r="K13" s="32"/>
      <c r="L13" s="17">
        <v>1</v>
      </c>
      <c r="M13" s="16"/>
      <c r="N13" s="17">
        <v>1</v>
      </c>
      <c r="O13" s="39">
        <v>0</v>
      </c>
      <c r="P13" s="17"/>
      <c r="Q13" s="16"/>
      <c r="R13" s="17">
        <v>1</v>
      </c>
      <c r="S13" s="39"/>
      <c r="T13" s="17">
        <v>1</v>
      </c>
      <c r="U13" s="16"/>
      <c r="V13" s="17">
        <v>1</v>
      </c>
      <c r="W13" s="39"/>
      <c r="X13" s="17">
        <v>1</v>
      </c>
      <c r="Y13" s="16"/>
      <c r="Z13" s="17">
        <v>1</v>
      </c>
      <c r="AA13" s="39"/>
      <c r="AB13" s="17">
        <v>1</v>
      </c>
      <c r="AC13" s="9">
        <f>SUM(E13:AB13)</f>
        <v>11</v>
      </c>
      <c r="AD13" s="10">
        <f t="shared" si="0"/>
        <v>0.91666666666666663</v>
      </c>
      <c r="AE13" s="17"/>
      <c r="AF13" s="17"/>
      <c r="AG13" s="38">
        <v>2</v>
      </c>
      <c r="AH13" s="16"/>
      <c r="AI13" s="17"/>
      <c r="AJ13" s="18">
        <v>2</v>
      </c>
      <c r="AK13" s="39"/>
      <c r="AL13" s="17">
        <v>1</v>
      </c>
      <c r="AM13" s="16"/>
      <c r="AN13" s="17">
        <v>1</v>
      </c>
      <c r="AO13" s="39"/>
      <c r="AP13" s="17">
        <v>1</v>
      </c>
      <c r="AQ13" s="16"/>
      <c r="AR13" s="17">
        <v>1</v>
      </c>
      <c r="AS13" s="39"/>
      <c r="AT13" s="17"/>
      <c r="AU13" s="17">
        <v>2</v>
      </c>
      <c r="AV13" s="9">
        <f t="shared" si="1"/>
        <v>10</v>
      </c>
      <c r="AW13" s="10">
        <f t="shared" si="2"/>
        <v>1</v>
      </c>
      <c r="AX13" s="11">
        <f t="shared" si="6"/>
        <v>21</v>
      </c>
      <c r="AY13" s="12">
        <f t="shared" si="3"/>
        <v>0.95454545454545459</v>
      </c>
      <c r="AZ13" s="16"/>
      <c r="BA13" s="17"/>
      <c r="BB13" s="17"/>
      <c r="BC13" s="15">
        <v>1</v>
      </c>
      <c r="BD13" s="17"/>
      <c r="BE13" s="17"/>
      <c r="BF13" s="38">
        <v>2</v>
      </c>
      <c r="BG13" s="16"/>
      <c r="BH13" s="17"/>
      <c r="BI13" s="18">
        <v>2</v>
      </c>
      <c r="BJ13" s="39">
        <v>0</v>
      </c>
      <c r="BK13" s="17"/>
      <c r="BL13" s="38"/>
      <c r="BM13" s="9">
        <f t="shared" si="4"/>
        <v>4</v>
      </c>
      <c r="BN13" s="12">
        <f t="shared" si="5"/>
        <v>0.66666666666666663</v>
      </c>
    </row>
    <row r="14" spans="1:66" ht="15" customHeight="1">
      <c r="A14" s="2">
        <v>6</v>
      </c>
      <c r="B14" s="31" t="s">
        <v>42</v>
      </c>
      <c r="C14" s="33" t="s">
        <v>39</v>
      </c>
      <c r="D14" s="35">
        <v>4</v>
      </c>
      <c r="E14" s="29"/>
      <c r="F14" s="30">
        <v>1</v>
      </c>
      <c r="G14" s="32"/>
      <c r="H14" s="30">
        <v>1</v>
      </c>
      <c r="I14" s="29"/>
      <c r="J14" s="30">
        <v>1</v>
      </c>
      <c r="K14" s="32"/>
      <c r="L14" s="17">
        <v>1</v>
      </c>
      <c r="M14" s="16"/>
      <c r="N14" s="17">
        <v>1</v>
      </c>
      <c r="O14" s="39"/>
      <c r="P14" s="17">
        <v>1</v>
      </c>
      <c r="Q14" s="16"/>
      <c r="R14" s="17">
        <v>1</v>
      </c>
      <c r="S14" s="39"/>
      <c r="T14" s="17">
        <v>1</v>
      </c>
      <c r="U14" s="16"/>
      <c r="V14" s="17">
        <v>1</v>
      </c>
      <c r="W14" s="39"/>
      <c r="X14" s="17">
        <v>1</v>
      </c>
      <c r="Y14" s="16"/>
      <c r="Z14" s="17">
        <v>1</v>
      </c>
      <c r="AA14" s="39"/>
      <c r="AB14" s="17">
        <v>1</v>
      </c>
      <c r="AC14" s="9">
        <f>SUM(E14:AB14)</f>
        <v>12</v>
      </c>
      <c r="AD14" s="10">
        <f t="shared" si="0"/>
        <v>1</v>
      </c>
      <c r="AE14" s="17"/>
      <c r="AF14" s="17"/>
      <c r="AG14" s="38">
        <v>2</v>
      </c>
      <c r="AH14" s="16"/>
      <c r="AI14" s="17"/>
      <c r="AJ14" s="18">
        <v>2</v>
      </c>
      <c r="AK14" s="39"/>
      <c r="AL14" s="17">
        <v>1</v>
      </c>
      <c r="AM14" s="16"/>
      <c r="AN14" s="17">
        <v>1</v>
      </c>
      <c r="AO14" s="39"/>
      <c r="AP14" s="17">
        <v>1</v>
      </c>
      <c r="AQ14" s="16">
        <v>0</v>
      </c>
      <c r="AR14" s="17"/>
      <c r="AS14" s="39"/>
      <c r="AT14" s="17"/>
      <c r="AU14" s="17">
        <v>2</v>
      </c>
      <c r="AV14" s="9">
        <f t="shared" si="1"/>
        <v>9</v>
      </c>
      <c r="AW14" s="10">
        <f t="shared" si="2"/>
        <v>0.9</v>
      </c>
      <c r="AX14" s="11">
        <f t="shared" si="6"/>
        <v>21</v>
      </c>
      <c r="AY14" s="12">
        <f t="shared" si="3"/>
        <v>0.95454545454545459</v>
      </c>
      <c r="AZ14" s="16"/>
      <c r="BA14" s="17"/>
      <c r="BB14" s="17"/>
      <c r="BC14" s="15">
        <v>1</v>
      </c>
      <c r="BD14" s="17"/>
      <c r="BE14" s="17"/>
      <c r="BF14" s="38">
        <v>2</v>
      </c>
      <c r="BG14" s="16"/>
      <c r="BH14" s="17"/>
      <c r="BI14" s="18">
        <v>2</v>
      </c>
      <c r="BJ14" s="39"/>
      <c r="BK14" s="17"/>
      <c r="BL14" s="38">
        <v>2</v>
      </c>
      <c r="BM14" s="9">
        <f t="shared" si="4"/>
        <v>6</v>
      </c>
      <c r="BN14" s="12">
        <f t="shared" si="5"/>
        <v>1</v>
      </c>
    </row>
    <row r="15" spans="1:66" ht="15" customHeight="1">
      <c r="A15" s="2">
        <v>7</v>
      </c>
      <c r="B15" s="31" t="s">
        <v>44</v>
      </c>
      <c r="C15" s="33" t="s">
        <v>39</v>
      </c>
      <c r="D15" s="35">
        <v>4</v>
      </c>
      <c r="E15" s="29"/>
      <c r="F15" s="30">
        <v>1</v>
      </c>
      <c r="G15" s="32"/>
      <c r="H15" s="30">
        <v>1</v>
      </c>
      <c r="I15" s="29"/>
      <c r="J15" s="30">
        <v>1</v>
      </c>
      <c r="K15" s="32"/>
      <c r="L15" s="17">
        <v>1</v>
      </c>
      <c r="M15" s="16"/>
      <c r="N15" s="17">
        <v>1</v>
      </c>
      <c r="O15" s="39"/>
      <c r="P15" s="17">
        <v>1</v>
      </c>
      <c r="Q15" s="16"/>
      <c r="R15" s="17">
        <v>1</v>
      </c>
      <c r="S15" s="39"/>
      <c r="T15" s="17">
        <v>1</v>
      </c>
      <c r="U15" s="16"/>
      <c r="V15" s="17">
        <v>1</v>
      </c>
      <c r="W15" s="39"/>
      <c r="X15" s="17">
        <v>1</v>
      </c>
      <c r="Y15" s="16"/>
      <c r="Z15" s="17">
        <v>1</v>
      </c>
      <c r="AA15" s="39"/>
      <c r="AB15" s="17">
        <v>1</v>
      </c>
      <c r="AC15" s="9">
        <f>SUM(E15:AB15)</f>
        <v>12</v>
      </c>
      <c r="AD15" s="10">
        <f t="shared" si="0"/>
        <v>1</v>
      </c>
      <c r="AE15" s="17"/>
      <c r="AF15" s="17"/>
      <c r="AG15" s="38">
        <v>2</v>
      </c>
      <c r="AH15" s="16"/>
      <c r="AI15" s="17"/>
      <c r="AJ15" s="18">
        <v>2</v>
      </c>
      <c r="AK15" s="39"/>
      <c r="AL15" s="17">
        <v>1</v>
      </c>
      <c r="AM15" s="16"/>
      <c r="AN15" s="17">
        <v>1</v>
      </c>
      <c r="AO15" s="39"/>
      <c r="AP15" s="17">
        <v>1</v>
      </c>
      <c r="AQ15" s="16">
        <v>0</v>
      </c>
      <c r="AR15" s="17"/>
      <c r="AS15" s="39"/>
      <c r="AT15" s="17"/>
      <c r="AU15" s="17">
        <v>2</v>
      </c>
      <c r="AV15" s="9">
        <f t="shared" si="1"/>
        <v>9</v>
      </c>
      <c r="AW15" s="10">
        <f t="shared" si="2"/>
        <v>0.9</v>
      </c>
      <c r="AX15" s="11">
        <f t="shared" si="6"/>
        <v>21</v>
      </c>
      <c r="AY15" s="12">
        <f t="shared" si="3"/>
        <v>0.95454545454545459</v>
      </c>
      <c r="AZ15" s="16"/>
      <c r="BA15" s="17"/>
      <c r="BB15" s="17"/>
      <c r="BC15" s="15">
        <v>1</v>
      </c>
      <c r="BD15" s="17"/>
      <c r="BE15" s="17"/>
      <c r="BF15" s="38">
        <v>2</v>
      </c>
      <c r="BG15" s="16"/>
      <c r="BH15" s="17"/>
      <c r="BI15" s="18">
        <v>2</v>
      </c>
      <c r="BJ15" s="39"/>
      <c r="BK15" s="17"/>
      <c r="BL15" s="38">
        <v>2</v>
      </c>
      <c r="BM15" s="9">
        <f t="shared" si="4"/>
        <v>6</v>
      </c>
      <c r="BN15" s="12">
        <f t="shared" si="5"/>
        <v>1</v>
      </c>
    </row>
    <row r="16" spans="1:66" ht="15" customHeight="1">
      <c r="A16" s="3">
        <v>8</v>
      </c>
      <c r="B16" s="31" t="s">
        <v>49</v>
      </c>
      <c r="C16" s="33" t="s">
        <v>39</v>
      </c>
      <c r="D16" s="35">
        <v>4</v>
      </c>
      <c r="E16" s="29"/>
      <c r="F16" s="30">
        <v>1</v>
      </c>
      <c r="G16" s="32"/>
      <c r="H16" s="30">
        <v>1</v>
      </c>
      <c r="I16" s="29"/>
      <c r="J16" s="30">
        <v>1</v>
      </c>
      <c r="K16" s="32"/>
      <c r="L16" s="17">
        <v>1</v>
      </c>
      <c r="M16" s="16"/>
      <c r="N16" s="17">
        <v>1</v>
      </c>
      <c r="O16" s="39"/>
      <c r="P16" s="17">
        <v>1</v>
      </c>
      <c r="Q16" s="16"/>
      <c r="R16" s="17">
        <v>1</v>
      </c>
      <c r="S16" s="39"/>
      <c r="T16" s="17">
        <v>1</v>
      </c>
      <c r="U16" s="16"/>
      <c r="V16" s="17">
        <v>1</v>
      </c>
      <c r="W16" s="39"/>
      <c r="X16" s="17">
        <v>1</v>
      </c>
      <c r="Y16" s="16"/>
      <c r="Z16" s="17">
        <v>1</v>
      </c>
      <c r="AA16" s="39"/>
      <c r="AB16" s="17">
        <v>1</v>
      </c>
      <c r="AC16" s="9">
        <f>SUM(E16:AB16)</f>
        <v>12</v>
      </c>
      <c r="AD16" s="10">
        <f t="shared" si="0"/>
        <v>1</v>
      </c>
      <c r="AE16" s="17"/>
      <c r="AF16" s="17"/>
      <c r="AG16" s="38">
        <v>2</v>
      </c>
      <c r="AH16" s="16"/>
      <c r="AI16" s="17"/>
      <c r="AJ16" s="18">
        <v>2</v>
      </c>
      <c r="AK16" s="39"/>
      <c r="AL16" s="17">
        <v>1</v>
      </c>
      <c r="AM16" s="16"/>
      <c r="AN16" s="17">
        <v>1</v>
      </c>
      <c r="AO16" s="39"/>
      <c r="AP16" s="17">
        <v>1</v>
      </c>
      <c r="AQ16" s="16">
        <v>0</v>
      </c>
      <c r="AR16" s="17"/>
      <c r="AS16" s="39"/>
      <c r="AT16" s="17"/>
      <c r="AU16" s="17">
        <v>2</v>
      </c>
      <c r="AV16" s="9">
        <f t="shared" si="1"/>
        <v>9</v>
      </c>
      <c r="AW16" s="10">
        <f t="shared" si="2"/>
        <v>0.9</v>
      </c>
      <c r="AX16" s="11">
        <f t="shared" si="6"/>
        <v>21</v>
      </c>
      <c r="AY16" s="12">
        <f t="shared" si="3"/>
        <v>0.95454545454545459</v>
      </c>
      <c r="AZ16" s="16"/>
      <c r="BA16" s="17"/>
      <c r="BB16" s="17"/>
      <c r="BC16" s="15">
        <v>1</v>
      </c>
      <c r="BD16" s="17"/>
      <c r="BE16" s="17"/>
      <c r="BF16" s="38">
        <v>2</v>
      </c>
      <c r="BG16" s="16"/>
      <c r="BH16" s="17"/>
      <c r="BI16" s="18">
        <v>2</v>
      </c>
      <c r="BJ16" s="39"/>
      <c r="BK16" s="17"/>
      <c r="BL16" s="38">
        <v>2</v>
      </c>
      <c r="BM16" s="9">
        <f t="shared" si="4"/>
        <v>6</v>
      </c>
      <c r="BN16" s="12">
        <f t="shared" si="5"/>
        <v>1</v>
      </c>
    </row>
    <row r="17" spans="1:66" ht="15" customHeight="1">
      <c r="A17" s="3">
        <v>9</v>
      </c>
      <c r="B17" s="31" t="s">
        <v>50</v>
      </c>
      <c r="C17" s="33" t="s">
        <v>39</v>
      </c>
      <c r="D17" s="35">
        <v>4</v>
      </c>
      <c r="E17" s="29"/>
      <c r="F17" s="30">
        <v>1</v>
      </c>
      <c r="G17" s="32"/>
      <c r="H17" s="30">
        <v>1</v>
      </c>
      <c r="I17" s="29"/>
      <c r="J17" s="30">
        <v>1</v>
      </c>
      <c r="K17" s="32"/>
      <c r="L17" s="17">
        <v>1</v>
      </c>
      <c r="M17" s="16"/>
      <c r="N17" s="17">
        <v>1</v>
      </c>
      <c r="O17" s="39"/>
      <c r="P17" s="17">
        <v>1</v>
      </c>
      <c r="Q17" s="16"/>
      <c r="R17" s="17">
        <v>1</v>
      </c>
      <c r="S17" s="39">
        <v>0</v>
      </c>
      <c r="T17" s="17"/>
      <c r="U17" s="16"/>
      <c r="V17" s="17">
        <v>1</v>
      </c>
      <c r="W17" s="39"/>
      <c r="X17" s="17">
        <v>1</v>
      </c>
      <c r="Y17" s="16"/>
      <c r="Z17" s="17">
        <v>1</v>
      </c>
      <c r="AA17" s="39"/>
      <c r="AB17" s="17">
        <v>1</v>
      </c>
      <c r="AC17" s="9">
        <f>SUM(E17:AB17)</f>
        <v>11</v>
      </c>
      <c r="AD17" s="10">
        <f t="shared" si="0"/>
        <v>0.91666666666666663</v>
      </c>
      <c r="AE17" s="17"/>
      <c r="AF17" s="17"/>
      <c r="AG17" s="38">
        <v>2</v>
      </c>
      <c r="AH17" s="16"/>
      <c r="AI17" s="17"/>
      <c r="AJ17" s="18">
        <v>2</v>
      </c>
      <c r="AK17" s="39"/>
      <c r="AL17" s="17">
        <v>1</v>
      </c>
      <c r="AM17" s="16"/>
      <c r="AN17" s="17">
        <v>1</v>
      </c>
      <c r="AO17" s="39"/>
      <c r="AP17" s="17">
        <v>1</v>
      </c>
      <c r="AQ17" s="16"/>
      <c r="AR17" s="17">
        <v>1</v>
      </c>
      <c r="AS17" s="39"/>
      <c r="AT17" s="17"/>
      <c r="AU17" s="17">
        <v>2</v>
      </c>
      <c r="AV17" s="9">
        <f t="shared" si="1"/>
        <v>10</v>
      </c>
      <c r="AW17" s="10">
        <f t="shared" si="2"/>
        <v>1</v>
      </c>
      <c r="AX17" s="11">
        <f t="shared" si="6"/>
        <v>21</v>
      </c>
      <c r="AY17" s="12">
        <f t="shared" si="3"/>
        <v>0.95454545454545459</v>
      </c>
      <c r="AZ17" s="16"/>
      <c r="BA17" s="17"/>
      <c r="BB17" s="17"/>
      <c r="BC17" s="15">
        <v>1</v>
      </c>
      <c r="BD17" s="17"/>
      <c r="BE17" s="17">
        <v>1</v>
      </c>
      <c r="BF17" s="38"/>
      <c r="BG17" s="16"/>
      <c r="BH17" s="17">
        <v>1</v>
      </c>
      <c r="BI17" s="18"/>
      <c r="BJ17" s="39"/>
      <c r="BK17" s="17"/>
      <c r="BL17" s="38">
        <v>2</v>
      </c>
      <c r="BM17" s="9">
        <f t="shared" si="4"/>
        <v>4</v>
      </c>
      <c r="BN17" s="12">
        <f t="shared" si="5"/>
        <v>0.66666666666666663</v>
      </c>
    </row>
    <row r="18" spans="1:66" ht="15" customHeight="1">
      <c r="A18" s="2">
        <v>10</v>
      </c>
      <c r="B18" s="31" t="s">
        <v>41</v>
      </c>
      <c r="C18" s="33" t="s">
        <v>39</v>
      </c>
      <c r="D18" s="35">
        <v>4</v>
      </c>
      <c r="E18" s="29"/>
      <c r="F18" s="30">
        <v>1</v>
      </c>
      <c r="G18" s="32"/>
      <c r="H18" s="30">
        <v>1</v>
      </c>
      <c r="I18" s="29">
        <v>0</v>
      </c>
      <c r="J18" s="30"/>
      <c r="K18" s="32"/>
      <c r="L18" s="17">
        <v>1</v>
      </c>
      <c r="M18" s="16"/>
      <c r="N18" s="17">
        <v>1</v>
      </c>
      <c r="O18" s="39"/>
      <c r="P18" s="17">
        <v>1</v>
      </c>
      <c r="Q18" s="16"/>
      <c r="R18" s="17">
        <v>1</v>
      </c>
      <c r="S18" s="39"/>
      <c r="T18" s="17">
        <v>1</v>
      </c>
      <c r="U18" s="16"/>
      <c r="V18" s="17">
        <v>1</v>
      </c>
      <c r="W18" s="39">
        <v>0</v>
      </c>
      <c r="X18" s="17"/>
      <c r="Y18" s="16"/>
      <c r="Z18" s="17">
        <v>1</v>
      </c>
      <c r="AA18" s="39"/>
      <c r="AB18" s="17">
        <v>1</v>
      </c>
      <c r="AC18" s="9">
        <f>SUM(E18:AB18)</f>
        <v>10</v>
      </c>
      <c r="AD18" s="10">
        <f t="shared" si="0"/>
        <v>0.83333333333333337</v>
      </c>
      <c r="AE18" s="17"/>
      <c r="AF18" s="17"/>
      <c r="AG18" s="38">
        <v>2</v>
      </c>
      <c r="AH18" s="16"/>
      <c r="AI18" s="17"/>
      <c r="AJ18" s="18">
        <v>2</v>
      </c>
      <c r="AK18" s="39"/>
      <c r="AL18" s="17">
        <v>1</v>
      </c>
      <c r="AM18" s="16"/>
      <c r="AN18" s="17">
        <v>1</v>
      </c>
      <c r="AO18" s="39"/>
      <c r="AP18" s="17">
        <v>1</v>
      </c>
      <c r="AQ18" s="16"/>
      <c r="AR18" s="17">
        <v>1</v>
      </c>
      <c r="AS18" s="39"/>
      <c r="AT18" s="17"/>
      <c r="AU18" s="17">
        <v>2</v>
      </c>
      <c r="AV18" s="9">
        <f t="shared" si="1"/>
        <v>10</v>
      </c>
      <c r="AW18" s="10">
        <f t="shared" si="2"/>
        <v>1</v>
      </c>
      <c r="AX18" s="11">
        <f t="shared" si="6"/>
        <v>20</v>
      </c>
      <c r="AY18" s="12">
        <f t="shared" si="3"/>
        <v>0.90909090909090906</v>
      </c>
      <c r="AZ18" s="16"/>
      <c r="BA18" s="17"/>
      <c r="BB18" s="17"/>
      <c r="BC18" s="15">
        <v>1</v>
      </c>
      <c r="BD18" s="17"/>
      <c r="BE18" s="17"/>
      <c r="BF18" s="38">
        <v>2</v>
      </c>
      <c r="BG18" s="16"/>
      <c r="BH18" s="17"/>
      <c r="BI18" s="18">
        <v>2</v>
      </c>
      <c r="BJ18" s="39">
        <v>0</v>
      </c>
      <c r="BK18" s="17"/>
      <c r="BL18" s="38"/>
      <c r="BM18" s="9">
        <f t="shared" si="4"/>
        <v>4</v>
      </c>
      <c r="BN18" s="12">
        <f t="shared" si="5"/>
        <v>0.66666666666666663</v>
      </c>
    </row>
    <row r="19" spans="1:66" ht="15" customHeight="1">
      <c r="A19" s="2">
        <v>11</v>
      </c>
      <c r="B19" s="31" t="s">
        <v>51</v>
      </c>
      <c r="C19" s="33" t="s">
        <v>52</v>
      </c>
      <c r="D19" s="35">
        <v>4</v>
      </c>
      <c r="E19" s="29"/>
      <c r="F19" s="30">
        <v>1</v>
      </c>
      <c r="G19" s="32"/>
      <c r="H19" s="30">
        <v>1</v>
      </c>
      <c r="I19" s="29"/>
      <c r="J19" s="30">
        <v>1</v>
      </c>
      <c r="K19" s="32"/>
      <c r="L19" s="17">
        <v>1</v>
      </c>
      <c r="M19" s="16"/>
      <c r="N19" s="17">
        <v>1</v>
      </c>
      <c r="O19" s="39"/>
      <c r="P19" s="17">
        <v>1</v>
      </c>
      <c r="Q19" s="16"/>
      <c r="R19" s="17">
        <v>1</v>
      </c>
      <c r="S19" s="39"/>
      <c r="T19" s="17">
        <v>1</v>
      </c>
      <c r="U19" s="16"/>
      <c r="V19" s="17">
        <v>1</v>
      </c>
      <c r="W19" s="39"/>
      <c r="X19" s="17">
        <v>1</v>
      </c>
      <c r="Y19" s="16"/>
      <c r="Z19" s="17">
        <v>1</v>
      </c>
      <c r="AA19" s="39"/>
      <c r="AB19" s="17">
        <v>1</v>
      </c>
      <c r="AC19" s="9">
        <f>SUM(E19:AB19)</f>
        <v>12</v>
      </c>
      <c r="AD19" s="10">
        <f t="shared" si="0"/>
        <v>1</v>
      </c>
      <c r="AE19" s="17"/>
      <c r="AF19" s="17">
        <v>1</v>
      </c>
      <c r="AG19" s="38"/>
      <c r="AH19" s="16"/>
      <c r="AI19" s="17"/>
      <c r="AJ19" s="18">
        <v>2</v>
      </c>
      <c r="AK19" s="39"/>
      <c r="AL19" s="17">
        <v>1</v>
      </c>
      <c r="AM19" s="16"/>
      <c r="AN19" s="17">
        <v>1</v>
      </c>
      <c r="AO19" s="39"/>
      <c r="AP19" s="17">
        <v>1</v>
      </c>
      <c r="AQ19" s="16"/>
      <c r="AR19" s="17">
        <v>1</v>
      </c>
      <c r="AS19" s="39"/>
      <c r="AT19" s="17">
        <v>1</v>
      </c>
      <c r="AU19" s="17"/>
      <c r="AV19" s="9">
        <f t="shared" si="1"/>
        <v>8</v>
      </c>
      <c r="AW19" s="10">
        <f t="shared" si="2"/>
        <v>0.8</v>
      </c>
      <c r="AX19" s="11">
        <f t="shared" si="6"/>
        <v>20</v>
      </c>
      <c r="AY19" s="12">
        <f t="shared" si="3"/>
        <v>0.90909090909090906</v>
      </c>
      <c r="AZ19" s="16"/>
      <c r="BA19" s="17"/>
      <c r="BB19" s="17"/>
      <c r="BC19" s="15">
        <v>1</v>
      </c>
      <c r="BD19" s="17"/>
      <c r="BE19" s="17">
        <v>1</v>
      </c>
      <c r="BF19" s="38"/>
      <c r="BG19" s="16"/>
      <c r="BH19" s="17"/>
      <c r="BI19" s="18">
        <v>2</v>
      </c>
      <c r="BJ19" s="39"/>
      <c r="BK19" s="17"/>
      <c r="BL19" s="38">
        <v>2</v>
      </c>
      <c r="BM19" s="9">
        <f t="shared" si="4"/>
        <v>5</v>
      </c>
      <c r="BN19" s="12">
        <f t="shared" si="5"/>
        <v>0.83333333333333337</v>
      </c>
    </row>
    <row r="20" spans="1:66" ht="15" customHeight="1">
      <c r="A20" s="3">
        <v>12</v>
      </c>
      <c r="B20" s="31" t="s">
        <v>54</v>
      </c>
      <c r="C20" s="33" t="s">
        <v>52</v>
      </c>
      <c r="D20" s="35">
        <v>4</v>
      </c>
      <c r="E20" s="29"/>
      <c r="F20" s="30">
        <v>1</v>
      </c>
      <c r="G20" s="32"/>
      <c r="H20" s="30">
        <v>1</v>
      </c>
      <c r="I20" s="29"/>
      <c r="J20" s="30">
        <v>1</v>
      </c>
      <c r="K20" s="32"/>
      <c r="L20" s="17">
        <v>1</v>
      </c>
      <c r="M20" s="16"/>
      <c r="N20" s="17">
        <v>1</v>
      </c>
      <c r="O20" s="39"/>
      <c r="P20" s="17">
        <v>1</v>
      </c>
      <c r="Q20" s="16"/>
      <c r="R20" s="17">
        <v>1</v>
      </c>
      <c r="S20" s="39"/>
      <c r="T20" s="17">
        <v>1</v>
      </c>
      <c r="U20" s="16"/>
      <c r="V20" s="17">
        <v>1</v>
      </c>
      <c r="W20" s="39"/>
      <c r="X20" s="17">
        <v>1</v>
      </c>
      <c r="Y20" s="16"/>
      <c r="Z20" s="17">
        <v>1</v>
      </c>
      <c r="AA20" s="39"/>
      <c r="AB20" s="17">
        <v>1</v>
      </c>
      <c r="AC20" s="9">
        <f>SUM(E20:AB20)</f>
        <v>12</v>
      </c>
      <c r="AD20" s="10">
        <f t="shared" si="0"/>
        <v>1</v>
      </c>
      <c r="AE20" s="17"/>
      <c r="AF20" s="17"/>
      <c r="AG20" s="38">
        <v>2</v>
      </c>
      <c r="AH20" s="16"/>
      <c r="AI20" s="17"/>
      <c r="AJ20" s="18">
        <v>2</v>
      </c>
      <c r="AK20" s="39">
        <v>0</v>
      </c>
      <c r="AL20" s="17"/>
      <c r="AM20" s="16"/>
      <c r="AN20" s="17">
        <v>1</v>
      </c>
      <c r="AO20" s="39"/>
      <c r="AP20" s="17">
        <v>1</v>
      </c>
      <c r="AQ20" s="16"/>
      <c r="AR20" s="17">
        <v>1</v>
      </c>
      <c r="AS20" s="39"/>
      <c r="AT20" s="17">
        <v>1</v>
      </c>
      <c r="AU20" s="17"/>
      <c r="AV20" s="9">
        <f t="shared" si="1"/>
        <v>8</v>
      </c>
      <c r="AW20" s="10">
        <f t="shared" si="2"/>
        <v>0.8</v>
      </c>
      <c r="AX20" s="11">
        <f t="shared" si="6"/>
        <v>20</v>
      </c>
      <c r="AY20" s="12">
        <f t="shared" si="3"/>
        <v>0.90909090909090906</v>
      </c>
      <c r="AZ20" s="16"/>
      <c r="BA20" s="17"/>
      <c r="BB20" s="17"/>
      <c r="BC20" s="15">
        <v>1</v>
      </c>
      <c r="BD20" s="17"/>
      <c r="BE20" s="17"/>
      <c r="BF20" s="38">
        <v>2</v>
      </c>
      <c r="BG20" s="16"/>
      <c r="BH20" s="17"/>
      <c r="BI20" s="18">
        <v>2</v>
      </c>
      <c r="BJ20" s="39"/>
      <c r="BK20" s="17"/>
      <c r="BL20" s="38">
        <v>2</v>
      </c>
      <c r="BM20" s="9">
        <f t="shared" si="4"/>
        <v>6</v>
      </c>
      <c r="BN20" s="12">
        <f t="shared" si="5"/>
        <v>1</v>
      </c>
    </row>
    <row r="21" spans="1:66" ht="15" customHeight="1">
      <c r="A21" s="3">
        <v>13</v>
      </c>
      <c r="B21" s="31" t="s">
        <v>56</v>
      </c>
      <c r="C21" s="33" t="s">
        <v>52</v>
      </c>
      <c r="D21" s="35">
        <v>4</v>
      </c>
      <c r="E21" s="29"/>
      <c r="F21" s="30">
        <v>1</v>
      </c>
      <c r="G21" s="32"/>
      <c r="H21" s="30">
        <v>1</v>
      </c>
      <c r="I21" s="29"/>
      <c r="J21" s="30">
        <v>1</v>
      </c>
      <c r="K21" s="32"/>
      <c r="L21" s="17">
        <v>1</v>
      </c>
      <c r="M21" s="16"/>
      <c r="N21" s="17">
        <v>1</v>
      </c>
      <c r="O21" s="39"/>
      <c r="P21" s="17">
        <v>1</v>
      </c>
      <c r="Q21" s="16"/>
      <c r="R21" s="17">
        <v>1</v>
      </c>
      <c r="S21" s="39"/>
      <c r="T21" s="17">
        <v>1</v>
      </c>
      <c r="U21" s="16"/>
      <c r="V21" s="17">
        <v>1</v>
      </c>
      <c r="W21" s="39"/>
      <c r="X21" s="17">
        <v>1</v>
      </c>
      <c r="Y21" s="16"/>
      <c r="Z21" s="17">
        <v>1</v>
      </c>
      <c r="AA21" s="39"/>
      <c r="AB21" s="17">
        <v>1</v>
      </c>
      <c r="AC21" s="9">
        <f>SUM(E21:AB21)</f>
        <v>12</v>
      </c>
      <c r="AD21" s="10">
        <f t="shared" si="0"/>
        <v>1</v>
      </c>
      <c r="AE21" s="17"/>
      <c r="AF21" s="17"/>
      <c r="AG21" s="38">
        <v>2</v>
      </c>
      <c r="AH21" s="16"/>
      <c r="AI21" s="17"/>
      <c r="AJ21" s="18">
        <v>2</v>
      </c>
      <c r="AK21" s="39"/>
      <c r="AL21" s="17">
        <v>1</v>
      </c>
      <c r="AM21" s="16"/>
      <c r="AN21" s="17">
        <v>1</v>
      </c>
      <c r="AO21" s="39"/>
      <c r="AP21" s="17">
        <v>1</v>
      </c>
      <c r="AQ21" s="16">
        <v>0</v>
      </c>
      <c r="AR21" s="17"/>
      <c r="AS21" s="39"/>
      <c r="AT21" s="17">
        <v>1</v>
      </c>
      <c r="AU21" s="17"/>
      <c r="AV21" s="9">
        <f t="shared" si="1"/>
        <v>8</v>
      </c>
      <c r="AW21" s="10">
        <f t="shared" si="2"/>
        <v>0.8</v>
      </c>
      <c r="AX21" s="11">
        <f t="shared" si="6"/>
        <v>20</v>
      </c>
      <c r="AY21" s="12">
        <f t="shared" si="3"/>
        <v>0.90909090909090906</v>
      </c>
      <c r="AZ21" s="16"/>
      <c r="BA21" s="17"/>
      <c r="BB21" s="17"/>
      <c r="BC21" s="15">
        <v>1</v>
      </c>
      <c r="BD21" s="17"/>
      <c r="BE21" s="17">
        <v>1</v>
      </c>
      <c r="BF21" s="38"/>
      <c r="BG21" s="16"/>
      <c r="BH21" s="17"/>
      <c r="BI21" s="18">
        <v>2</v>
      </c>
      <c r="BJ21" s="39"/>
      <c r="BK21" s="17"/>
      <c r="BL21" s="38">
        <v>2</v>
      </c>
      <c r="BM21" s="9">
        <f t="shared" si="4"/>
        <v>5</v>
      </c>
      <c r="BN21" s="12">
        <f t="shared" si="5"/>
        <v>0.83333333333333337</v>
      </c>
    </row>
    <row r="22" spans="1:66" ht="15" customHeight="1">
      <c r="A22" s="2">
        <v>14</v>
      </c>
      <c r="B22" s="31" t="s">
        <v>48</v>
      </c>
      <c r="C22" s="33" t="s">
        <v>39</v>
      </c>
      <c r="D22" s="35">
        <v>4</v>
      </c>
      <c r="E22" s="29"/>
      <c r="F22" s="30">
        <v>1</v>
      </c>
      <c r="G22" s="32"/>
      <c r="H22" s="30">
        <v>1</v>
      </c>
      <c r="I22" s="29"/>
      <c r="J22" s="30">
        <v>1</v>
      </c>
      <c r="K22" s="32"/>
      <c r="L22" s="17">
        <v>1</v>
      </c>
      <c r="M22" s="16"/>
      <c r="N22" s="17">
        <v>1</v>
      </c>
      <c r="O22" s="39"/>
      <c r="P22" s="17">
        <v>1</v>
      </c>
      <c r="Q22" s="16"/>
      <c r="R22" s="17">
        <v>1</v>
      </c>
      <c r="S22" s="39"/>
      <c r="T22" s="17">
        <v>1</v>
      </c>
      <c r="U22" s="16"/>
      <c r="V22" s="17">
        <v>1</v>
      </c>
      <c r="W22" s="39"/>
      <c r="X22" s="17">
        <v>1</v>
      </c>
      <c r="Y22" s="16"/>
      <c r="Z22" s="17">
        <v>1</v>
      </c>
      <c r="AA22" s="39"/>
      <c r="AB22" s="17">
        <v>1</v>
      </c>
      <c r="AC22" s="9">
        <f>SUM(E22:AB22)</f>
        <v>12</v>
      </c>
      <c r="AD22" s="10">
        <f t="shared" si="0"/>
        <v>1</v>
      </c>
      <c r="AE22" s="17"/>
      <c r="AF22" s="17"/>
      <c r="AG22" s="38">
        <v>2</v>
      </c>
      <c r="AH22" s="16"/>
      <c r="AI22" s="17">
        <v>1</v>
      </c>
      <c r="AJ22" s="18"/>
      <c r="AK22" s="39"/>
      <c r="AL22" s="17">
        <v>1</v>
      </c>
      <c r="AM22" s="16"/>
      <c r="AN22" s="17">
        <v>1</v>
      </c>
      <c r="AO22" s="39">
        <v>0</v>
      </c>
      <c r="AP22" s="17"/>
      <c r="AQ22" s="16">
        <v>0</v>
      </c>
      <c r="AR22" s="17"/>
      <c r="AS22" s="39"/>
      <c r="AT22" s="17"/>
      <c r="AU22" s="17">
        <v>2</v>
      </c>
      <c r="AV22" s="9">
        <f t="shared" si="1"/>
        <v>7</v>
      </c>
      <c r="AW22" s="10">
        <f t="shared" si="2"/>
        <v>0.7</v>
      </c>
      <c r="AX22" s="11">
        <f t="shared" si="6"/>
        <v>19</v>
      </c>
      <c r="AY22" s="12">
        <f t="shared" si="3"/>
        <v>0.86363636363636365</v>
      </c>
      <c r="AZ22" s="16"/>
      <c r="BA22" s="17"/>
      <c r="BB22" s="17"/>
      <c r="BC22" s="15">
        <v>1</v>
      </c>
      <c r="BD22" s="17"/>
      <c r="BE22" s="17"/>
      <c r="BF22" s="38">
        <v>2</v>
      </c>
      <c r="BG22" s="16"/>
      <c r="BH22" s="17"/>
      <c r="BI22" s="18">
        <v>2</v>
      </c>
      <c r="BJ22" s="39"/>
      <c r="BK22" s="17"/>
      <c r="BL22" s="38">
        <v>2</v>
      </c>
      <c r="BM22" s="9">
        <f t="shared" si="4"/>
        <v>6</v>
      </c>
      <c r="BN22" s="12">
        <f t="shared" si="5"/>
        <v>1</v>
      </c>
    </row>
    <row r="23" spans="1:66" ht="15" customHeight="1">
      <c r="A23" s="2">
        <v>15</v>
      </c>
      <c r="B23" s="31" t="s">
        <v>53</v>
      </c>
      <c r="C23" s="33" t="s">
        <v>52</v>
      </c>
      <c r="D23" s="35">
        <v>4</v>
      </c>
      <c r="E23" s="29"/>
      <c r="F23" s="30">
        <v>1</v>
      </c>
      <c r="G23" s="32"/>
      <c r="H23" s="30">
        <v>1</v>
      </c>
      <c r="I23" s="29"/>
      <c r="J23" s="30">
        <v>1</v>
      </c>
      <c r="K23" s="32"/>
      <c r="L23" s="17">
        <v>1</v>
      </c>
      <c r="M23" s="16"/>
      <c r="N23" s="17">
        <v>1</v>
      </c>
      <c r="O23" s="39"/>
      <c r="P23" s="17">
        <v>1</v>
      </c>
      <c r="Q23" s="16"/>
      <c r="R23" s="17">
        <v>1</v>
      </c>
      <c r="S23" s="39"/>
      <c r="T23" s="17">
        <v>1</v>
      </c>
      <c r="U23" s="16"/>
      <c r="V23" s="17">
        <v>1</v>
      </c>
      <c r="W23" s="39"/>
      <c r="X23" s="17">
        <v>1</v>
      </c>
      <c r="Y23" s="16"/>
      <c r="Z23" s="17">
        <v>1</v>
      </c>
      <c r="AA23" s="39"/>
      <c r="AB23" s="17">
        <v>1</v>
      </c>
      <c r="AC23" s="9">
        <f>SUM(E23:AB23)</f>
        <v>12</v>
      </c>
      <c r="AD23" s="10">
        <f t="shared" si="0"/>
        <v>1</v>
      </c>
      <c r="AE23" s="17"/>
      <c r="AF23" s="17"/>
      <c r="AG23" s="38">
        <v>2</v>
      </c>
      <c r="AH23" s="16"/>
      <c r="AI23" s="17"/>
      <c r="AJ23" s="18">
        <v>2</v>
      </c>
      <c r="AK23" s="39">
        <v>0</v>
      </c>
      <c r="AL23" s="17"/>
      <c r="AM23" s="16"/>
      <c r="AN23" s="17">
        <v>1</v>
      </c>
      <c r="AO23" s="39"/>
      <c r="AP23" s="17">
        <v>1</v>
      </c>
      <c r="AQ23" s="16">
        <v>0</v>
      </c>
      <c r="AR23" s="17"/>
      <c r="AS23" s="39"/>
      <c r="AT23" s="17">
        <v>1</v>
      </c>
      <c r="AU23" s="17"/>
      <c r="AV23" s="9">
        <f t="shared" si="1"/>
        <v>7</v>
      </c>
      <c r="AW23" s="10">
        <f t="shared" si="2"/>
        <v>0.7</v>
      </c>
      <c r="AX23" s="11">
        <f t="shared" si="6"/>
        <v>19</v>
      </c>
      <c r="AY23" s="12">
        <f t="shared" si="3"/>
        <v>0.86363636363636365</v>
      </c>
      <c r="AZ23" s="16"/>
      <c r="BA23" s="17"/>
      <c r="BB23" s="17"/>
      <c r="BC23" s="15">
        <v>1</v>
      </c>
      <c r="BD23" s="17">
        <v>0</v>
      </c>
      <c r="BE23" s="17"/>
      <c r="BF23" s="38"/>
      <c r="BG23" s="16"/>
      <c r="BH23" s="17"/>
      <c r="BI23" s="18">
        <v>2</v>
      </c>
      <c r="BJ23" s="39"/>
      <c r="BK23" s="17"/>
      <c r="BL23" s="38">
        <v>2</v>
      </c>
      <c r="BM23" s="9">
        <f t="shared" si="4"/>
        <v>4</v>
      </c>
      <c r="BN23" s="12">
        <f t="shared" si="5"/>
        <v>0.66666666666666663</v>
      </c>
    </row>
    <row r="24" spans="1:66" ht="15" customHeight="1">
      <c r="A24" s="3">
        <v>16</v>
      </c>
      <c r="B24" s="31" t="s">
        <v>55</v>
      </c>
      <c r="C24" s="33" t="s">
        <v>52</v>
      </c>
      <c r="D24" s="35">
        <v>4</v>
      </c>
      <c r="E24" s="29"/>
      <c r="F24" s="30">
        <v>1</v>
      </c>
      <c r="G24" s="32"/>
      <c r="H24" s="30">
        <v>1</v>
      </c>
      <c r="I24" s="29"/>
      <c r="J24" s="30">
        <v>1</v>
      </c>
      <c r="K24" s="32"/>
      <c r="L24" s="17">
        <v>1</v>
      </c>
      <c r="M24" s="16"/>
      <c r="N24" s="17">
        <v>1</v>
      </c>
      <c r="O24" s="39"/>
      <c r="P24" s="17">
        <v>1</v>
      </c>
      <c r="Q24" s="16"/>
      <c r="R24" s="17">
        <v>1</v>
      </c>
      <c r="S24" s="39"/>
      <c r="T24" s="17">
        <v>1</v>
      </c>
      <c r="U24" s="16"/>
      <c r="V24" s="17">
        <v>1</v>
      </c>
      <c r="W24" s="39">
        <v>0</v>
      </c>
      <c r="X24" s="17"/>
      <c r="Y24" s="16"/>
      <c r="Z24" s="17">
        <v>1</v>
      </c>
      <c r="AA24" s="39"/>
      <c r="AB24" s="17">
        <v>1</v>
      </c>
      <c r="AC24" s="9">
        <f>SUM(E24:AB24)</f>
        <v>11</v>
      </c>
      <c r="AD24" s="10">
        <f t="shared" si="0"/>
        <v>0.91666666666666663</v>
      </c>
      <c r="AE24" s="17"/>
      <c r="AF24" s="17"/>
      <c r="AG24" s="38">
        <v>2</v>
      </c>
      <c r="AH24" s="16"/>
      <c r="AI24" s="17"/>
      <c r="AJ24" s="18">
        <v>2</v>
      </c>
      <c r="AK24" s="39">
        <v>0</v>
      </c>
      <c r="AL24" s="17"/>
      <c r="AM24" s="16"/>
      <c r="AN24" s="17">
        <v>1</v>
      </c>
      <c r="AO24" s="39"/>
      <c r="AP24" s="17">
        <v>1</v>
      </c>
      <c r="AQ24" s="16">
        <v>0</v>
      </c>
      <c r="AR24" s="17"/>
      <c r="AS24" s="39"/>
      <c r="AT24" s="17"/>
      <c r="AU24" s="17">
        <v>2</v>
      </c>
      <c r="AV24" s="9">
        <f t="shared" si="1"/>
        <v>8</v>
      </c>
      <c r="AW24" s="10">
        <f t="shared" si="2"/>
        <v>0.8</v>
      </c>
      <c r="AX24" s="11">
        <f t="shared" si="6"/>
        <v>19</v>
      </c>
      <c r="AY24" s="12">
        <f t="shared" si="3"/>
        <v>0.86363636363636365</v>
      </c>
      <c r="AZ24" s="16"/>
      <c r="BA24" s="17"/>
      <c r="BB24" s="17"/>
      <c r="BC24" s="15">
        <v>1</v>
      </c>
      <c r="BD24" s="17"/>
      <c r="BE24" s="17">
        <v>1</v>
      </c>
      <c r="BF24" s="38"/>
      <c r="BG24" s="16"/>
      <c r="BH24" s="17">
        <v>1</v>
      </c>
      <c r="BI24" s="18"/>
      <c r="BJ24" s="39">
        <v>0</v>
      </c>
      <c r="BK24" s="17"/>
      <c r="BL24" s="38"/>
      <c r="BM24" s="9">
        <f t="shared" si="4"/>
        <v>2</v>
      </c>
      <c r="BN24" s="12">
        <f t="shared" si="5"/>
        <v>0.33333333333333331</v>
      </c>
    </row>
    <row r="25" spans="1:66" ht="15" customHeight="1">
      <c r="A25" s="3">
        <v>17</v>
      </c>
      <c r="B25" s="31" t="s">
        <v>38</v>
      </c>
      <c r="C25" s="33" t="s">
        <v>39</v>
      </c>
      <c r="D25" s="35">
        <v>4</v>
      </c>
      <c r="E25" s="29"/>
      <c r="F25" s="30">
        <v>1</v>
      </c>
      <c r="G25" s="32"/>
      <c r="H25" s="30">
        <v>1</v>
      </c>
      <c r="I25" s="29"/>
      <c r="J25" s="30">
        <v>1</v>
      </c>
      <c r="K25" s="32"/>
      <c r="L25" s="17">
        <v>1</v>
      </c>
      <c r="M25" s="16"/>
      <c r="N25" s="17">
        <v>1</v>
      </c>
      <c r="O25" s="39"/>
      <c r="P25" s="17">
        <v>1</v>
      </c>
      <c r="Q25" s="16"/>
      <c r="R25" s="17">
        <v>1</v>
      </c>
      <c r="S25" s="39"/>
      <c r="T25" s="17">
        <v>1</v>
      </c>
      <c r="U25" s="16"/>
      <c r="V25" s="17">
        <v>1</v>
      </c>
      <c r="W25" s="39"/>
      <c r="X25" s="17">
        <v>1</v>
      </c>
      <c r="Y25" s="16">
        <v>0</v>
      </c>
      <c r="Z25" s="17"/>
      <c r="AA25" s="39"/>
      <c r="AB25" s="17">
        <v>1</v>
      </c>
      <c r="AC25" s="9">
        <f>SUM(E25:AB25)</f>
        <v>11</v>
      </c>
      <c r="AD25" s="10">
        <f t="shared" si="0"/>
        <v>0.91666666666666663</v>
      </c>
      <c r="AE25" s="17">
        <v>0</v>
      </c>
      <c r="AF25" s="17"/>
      <c r="AG25" s="38"/>
      <c r="AH25" s="16"/>
      <c r="AI25" s="17"/>
      <c r="AJ25" s="18">
        <v>2</v>
      </c>
      <c r="AK25" s="39">
        <v>0</v>
      </c>
      <c r="AL25" s="17"/>
      <c r="AM25" s="16"/>
      <c r="AN25" s="17">
        <v>1</v>
      </c>
      <c r="AO25" s="39"/>
      <c r="AP25" s="17">
        <v>1</v>
      </c>
      <c r="AQ25" s="16"/>
      <c r="AR25" s="17">
        <v>1</v>
      </c>
      <c r="AS25" s="39"/>
      <c r="AT25" s="17"/>
      <c r="AU25" s="17">
        <v>2</v>
      </c>
      <c r="AV25" s="9">
        <f t="shared" si="1"/>
        <v>7</v>
      </c>
      <c r="AW25" s="10">
        <f t="shared" si="2"/>
        <v>0.7</v>
      </c>
      <c r="AX25" s="11">
        <f t="shared" si="6"/>
        <v>18</v>
      </c>
      <c r="AY25" s="12">
        <f t="shared" si="3"/>
        <v>0.81818181818181823</v>
      </c>
      <c r="AZ25" s="16"/>
      <c r="BA25" s="17"/>
      <c r="BB25" s="17"/>
      <c r="BC25" s="15">
        <v>1</v>
      </c>
      <c r="BD25" s="17"/>
      <c r="BE25" s="17">
        <v>1</v>
      </c>
      <c r="BF25" s="38"/>
      <c r="BG25" s="16"/>
      <c r="BH25" s="17"/>
      <c r="BI25" s="18">
        <v>2</v>
      </c>
      <c r="BJ25" s="39">
        <v>0</v>
      </c>
      <c r="BK25" s="17"/>
      <c r="BL25" s="38"/>
      <c r="BM25" s="9">
        <f t="shared" si="4"/>
        <v>3</v>
      </c>
      <c r="BN25" s="12">
        <f t="shared" si="5"/>
        <v>0.5</v>
      </c>
    </row>
    <row r="26" spans="1:66" ht="15" customHeight="1">
      <c r="A26" s="2">
        <v>18</v>
      </c>
      <c r="B26" s="31" t="s">
        <v>57</v>
      </c>
      <c r="C26" s="33" t="s">
        <v>52</v>
      </c>
      <c r="D26" s="35">
        <v>4</v>
      </c>
      <c r="E26" s="29"/>
      <c r="F26" s="30">
        <v>1</v>
      </c>
      <c r="G26" s="32"/>
      <c r="H26" s="30">
        <v>1</v>
      </c>
      <c r="I26" s="29"/>
      <c r="J26" s="30">
        <v>1</v>
      </c>
      <c r="K26" s="32"/>
      <c r="L26" s="17">
        <v>1</v>
      </c>
      <c r="M26" s="16"/>
      <c r="N26" s="17">
        <v>1</v>
      </c>
      <c r="O26" s="39"/>
      <c r="P26" s="17">
        <v>1</v>
      </c>
      <c r="Q26" s="16"/>
      <c r="R26" s="17">
        <v>1</v>
      </c>
      <c r="S26" s="39"/>
      <c r="T26" s="17">
        <v>1</v>
      </c>
      <c r="U26" s="16"/>
      <c r="V26" s="17">
        <v>1</v>
      </c>
      <c r="W26" s="39"/>
      <c r="X26" s="17">
        <v>1</v>
      </c>
      <c r="Y26" s="16"/>
      <c r="Z26" s="17">
        <v>1</v>
      </c>
      <c r="AA26" s="39"/>
      <c r="AB26" s="17">
        <v>1</v>
      </c>
      <c r="AC26" s="9">
        <f>SUM(E26:AB26)</f>
        <v>12</v>
      </c>
      <c r="AD26" s="10">
        <f t="shared" si="0"/>
        <v>1</v>
      </c>
      <c r="AE26" s="17">
        <v>0</v>
      </c>
      <c r="AF26" s="17"/>
      <c r="AG26" s="38"/>
      <c r="AH26" s="16"/>
      <c r="AI26" s="17">
        <v>1</v>
      </c>
      <c r="AJ26" s="18"/>
      <c r="AK26" s="39"/>
      <c r="AL26" s="17">
        <v>1</v>
      </c>
      <c r="AM26" s="16"/>
      <c r="AN26" s="17">
        <v>1</v>
      </c>
      <c r="AO26" s="39"/>
      <c r="AP26" s="17">
        <v>1</v>
      </c>
      <c r="AQ26" s="16"/>
      <c r="AR26" s="17">
        <v>1</v>
      </c>
      <c r="AS26" s="39"/>
      <c r="AT26" s="17">
        <v>1</v>
      </c>
      <c r="AU26" s="17"/>
      <c r="AV26" s="9">
        <f t="shared" si="1"/>
        <v>6</v>
      </c>
      <c r="AW26" s="10">
        <f t="shared" si="2"/>
        <v>0.6</v>
      </c>
      <c r="AX26" s="11">
        <f t="shared" si="6"/>
        <v>18</v>
      </c>
      <c r="AY26" s="12">
        <f t="shared" si="3"/>
        <v>0.81818181818181823</v>
      </c>
      <c r="AZ26" s="16"/>
      <c r="BA26" s="17"/>
      <c r="BB26" s="17"/>
      <c r="BC26" s="15">
        <v>1</v>
      </c>
      <c r="BD26" s="17"/>
      <c r="BE26" s="17">
        <v>1</v>
      </c>
      <c r="BF26" s="38"/>
      <c r="BG26" s="16"/>
      <c r="BH26" s="17"/>
      <c r="BI26" s="18">
        <v>2</v>
      </c>
      <c r="BJ26" s="39"/>
      <c r="BK26" s="17"/>
      <c r="BL26" s="38">
        <v>2</v>
      </c>
      <c r="BM26" s="9">
        <f t="shared" si="4"/>
        <v>5</v>
      </c>
      <c r="BN26" s="12">
        <f t="shared" si="5"/>
        <v>0.83333333333333337</v>
      </c>
    </row>
    <row r="27" spans="1:66" ht="15" customHeight="1">
      <c r="A27" s="2">
        <v>19</v>
      </c>
      <c r="B27" s="31" t="s">
        <v>61</v>
      </c>
      <c r="C27" s="33" t="s">
        <v>52</v>
      </c>
      <c r="D27" s="35">
        <v>4</v>
      </c>
      <c r="E27" s="29"/>
      <c r="F27" s="30">
        <v>1</v>
      </c>
      <c r="G27" s="32"/>
      <c r="H27" s="30">
        <v>1</v>
      </c>
      <c r="I27" s="29"/>
      <c r="J27" s="30">
        <v>1</v>
      </c>
      <c r="K27" s="32"/>
      <c r="L27" s="17">
        <v>1</v>
      </c>
      <c r="M27" s="16"/>
      <c r="N27" s="17">
        <v>1</v>
      </c>
      <c r="O27" s="39"/>
      <c r="P27" s="17">
        <v>1</v>
      </c>
      <c r="Q27" s="16"/>
      <c r="R27" s="17">
        <v>1</v>
      </c>
      <c r="S27" s="39"/>
      <c r="T27" s="17">
        <v>1</v>
      </c>
      <c r="U27" s="16">
        <v>0</v>
      </c>
      <c r="V27" s="17"/>
      <c r="W27" s="39"/>
      <c r="X27" s="17">
        <v>1</v>
      </c>
      <c r="Y27" s="16"/>
      <c r="Z27" s="17">
        <v>1</v>
      </c>
      <c r="AA27" s="39"/>
      <c r="AB27" s="17">
        <v>1</v>
      </c>
      <c r="AC27" s="9">
        <f>SUM(E27:AB27)</f>
        <v>11</v>
      </c>
      <c r="AD27" s="10">
        <f t="shared" si="0"/>
        <v>0.91666666666666663</v>
      </c>
      <c r="AE27" s="17">
        <v>0</v>
      </c>
      <c r="AF27" s="17"/>
      <c r="AG27" s="38"/>
      <c r="AH27" s="16"/>
      <c r="AI27" s="17"/>
      <c r="AJ27" s="18">
        <v>2</v>
      </c>
      <c r="AK27" s="39"/>
      <c r="AL27" s="17">
        <v>1</v>
      </c>
      <c r="AM27" s="16"/>
      <c r="AN27" s="17">
        <v>1</v>
      </c>
      <c r="AO27" s="39"/>
      <c r="AP27" s="17">
        <v>1</v>
      </c>
      <c r="AQ27" s="16"/>
      <c r="AR27" s="17">
        <v>1</v>
      </c>
      <c r="AS27" s="39"/>
      <c r="AT27" s="17">
        <v>1</v>
      </c>
      <c r="AU27" s="17"/>
      <c r="AV27" s="9">
        <f t="shared" si="1"/>
        <v>7</v>
      </c>
      <c r="AW27" s="10">
        <f t="shared" si="2"/>
        <v>0.7</v>
      </c>
      <c r="AX27" s="11">
        <f t="shared" si="6"/>
        <v>18</v>
      </c>
      <c r="AY27" s="12">
        <f t="shared" si="3"/>
        <v>0.81818181818181823</v>
      </c>
      <c r="AZ27" s="16"/>
      <c r="BA27" s="17"/>
      <c r="BB27" s="17"/>
      <c r="BC27" s="15">
        <v>1</v>
      </c>
      <c r="BD27" s="17"/>
      <c r="BE27" s="17">
        <v>1</v>
      </c>
      <c r="BF27" s="38"/>
      <c r="BG27" s="16"/>
      <c r="BH27" s="17"/>
      <c r="BI27" s="18">
        <v>2</v>
      </c>
      <c r="BJ27" s="39"/>
      <c r="BK27" s="17">
        <v>1</v>
      </c>
      <c r="BL27" s="38"/>
      <c r="BM27" s="9">
        <f t="shared" si="4"/>
        <v>4</v>
      </c>
      <c r="BN27" s="12">
        <f t="shared" si="5"/>
        <v>0.66666666666666663</v>
      </c>
    </row>
    <row r="28" spans="1:66" ht="15" customHeight="1">
      <c r="A28" s="3">
        <v>20</v>
      </c>
      <c r="B28" s="31" t="s">
        <v>59</v>
      </c>
      <c r="C28" s="33" t="s">
        <v>52</v>
      </c>
      <c r="D28" s="35">
        <v>4</v>
      </c>
      <c r="E28" s="29"/>
      <c r="F28" s="30">
        <v>1</v>
      </c>
      <c r="G28" s="32"/>
      <c r="H28" s="30">
        <v>1</v>
      </c>
      <c r="I28" s="29"/>
      <c r="J28" s="30">
        <v>1</v>
      </c>
      <c r="K28" s="32"/>
      <c r="L28" s="17">
        <v>1</v>
      </c>
      <c r="M28" s="16"/>
      <c r="N28" s="17">
        <v>1</v>
      </c>
      <c r="O28" s="39"/>
      <c r="P28" s="17">
        <v>1</v>
      </c>
      <c r="Q28" s="16">
        <v>0</v>
      </c>
      <c r="R28" s="17"/>
      <c r="S28" s="39"/>
      <c r="T28" s="17">
        <v>1</v>
      </c>
      <c r="U28" s="16"/>
      <c r="V28" s="17">
        <v>1</v>
      </c>
      <c r="W28" s="39">
        <v>0</v>
      </c>
      <c r="X28" s="17"/>
      <c r="Y28" s="16"/>
      <c r="Z28" s="17">
        <v>1</v>
      </c>
      <c r="AA28" s="39"/>
      <c r="AB28" s="17">
        <v>1</v>
      </c>
      <c r="AC28" s="9">
        <f>SUM(E28:AB28)</f>
        <v>10</v>
      </c>
      <c r="AD28" s="10">
        <f t="shared" si="0"/>
        <v>0.83333333333333337</v>
      </c>
      <c r="AE28" s="17"/>
      <c r="AF28" s="17"/>
      <c r="AG28" s="38">
        <v>2</v>
      </c>
      <c r="AH28" s="16"/>
      <c r="AI28" s="17"/>
      <c r="AJ28" s="18">
        <v>2</v>
      </c>
      <c r="AK28" s="39"/>
      <c r="AL28" s="17">
        <v>1</v>
      </c>
      <c r="AM28" s="16"/>
      <c r="AN28" s="17">
        <v>1</v>
      </c>
      <c r="AO28" s="39">
        <v>0</v>
      </c>
      <c r="AP28" s="17"/>
      <c r="AQ28" s="16">
        <v>0</v>
      </c>
      <c r="AR28" s="17"/>
      <c r="AS28" s="39"/>
      <c r="AT28" s="17">
        <v>1</v>
      </c>
      <c r="AU28" s="17"/>
      <c r="AV28" s="9">
        <f t="shared" si="1"/>
        <v>7</v>
      </c>
      <c r="AW28" s="10">
        <f t="shared" si="2"/>
        <v>0.7</v>
      </c>
      <c r="AX28" s="11">
        <f t="shared" si="6"/>
        <v>17</v>
      </c>
      <c r="AY28" s="12">
        <f t="shared" si="3"/>
        <v>0.77272727272727271</v>
      </c>
      <c r="AZ28" s="16"/>
      <c r="BA28" s="17"/>
      <c r="BB28" s="17"/>
      <c r="BC28" s="15">
        <v>1</v>
      </c>
      <c r="BD28" s="17">
        <v>0</v>
      </c>
      <c r="BE28" s="17"/>
      <c r="BF28" s="38"/>
      <c r="BG28" s="16"/>
      <c r="BH28" s="17"/>
      <c r="BI28" s="18">
        <v>2</v>
      </c>
      <c r="BJ28" s="39"/>
      <c r="BK28" s="17"/>
      <c r="BL28" s="38">
        <v>2</v>
      </c>
      <c r="BM28" s="9">
        <f t="shared" si="4"/>
        <v>4</v>
      </c>
      <c r="BN28" s="12">
        <f t="shared" si="5"/>
        <v>0.66666666666666663</v>
      </c>
    </row>
    <row r="29" spans="1:66" ht="15" customHeight="1">
      <c r="A29" s="3">
        <v>21</v>
      </c>
      <c r="B29" s="31" t="s">
        <v>64</v>
      </c>
      <c r="C29" s="33" t="s">
        <v>52</v>
      </c>
      <c r="D29" s="35">
        <v>4</v>
      </c>
      <c r="E29" s="29"/>
      <c r="F29" s="30">
        <v>1</v>
      </c>
      <c r="G29" s="32"/>
      <c r="H29" s="30">
        <v>1</v>
      </c>
      <c r="I29" s="29"/>
      <c r="J29" s="30">
        <v>1</v>
      </c>
      <c r="K29" s="32"/>
      <c r="L29" s="17">
        <v>1</v>
      </c>
      <c r="M29" s="16"/>
      <c r="N29" s="17">
        <v>1</v>
      </c>
      <c r="O29" s="39"/>
      <c r="P29" s="17">
        <v>1</v>
      </c>
      <c r="Q29" s="16"/>
      <c r="R29" s="17">
        <v>1</v>
      </c>
      <c r="S29" s="39"/>
      <c r="T29" s="17">
        <v>1</v>
      </c>
      <c r="U29" s="16"/>
      <c r="V29" s="17">
        <v>1</v>
      </c>
      <c r="W29" s="39">
        <v>0</v>
      </c>
      <c r="X29" s="17"/>
      <c r="Y29" s="16"/>
      <c r="Z29" s="17">
        <v>1</v>
      </c>
      <c r="AA29" s="39"/>
      <c r="AB29" s="17">
        <v>1</v>
      </c>
      <c r="AC29" s="9">
        <f>SUM(E29:AB29)</f>
        <v>11</v>
      </c>
      <c r="AD29" s="10">
        <f t="shared" si="0"/>
        <v>0.91666666666666663</v>
      </c>
      <c r="AE29" s="17">
        <v>0</v>
      </c>
      <c r="AF29" s="17"/>
      <c r="AG29" s="38"/>
      <c r="AH29" s="16"/>
      <c r="AI29" s="17">
        <v>1</v>
      </c>
      <c r="AJ29" s="18"/>
      <c r="AK29" s="39">
        <v>0</v>
      </c>
      <c r="AL29" s="17"/>
      <c r="AM29" s="16"/>
      <c r="AN29" s="17">
        <v>1</v>
      </c>
      <c r="AO29" s="39"/>
      <c r="AP29" s="17">
        <v>1</v>
      </c>
      <c r="AQ29" s="16"/>
      <c r="AR29" s="17">
        <v>1</v>
      </c>
      <c r="AS29" s="39"/>
      <c r="AT29" s="17">
        <v>1</v>
      </c>
      <c r="AU29" s="17"/>
      <c r="AV29" s="9">
        <f t="shared" si="1"/>
        <v>5</v>
      </c>
      <c r="AW29" s="10">
        <f t="shared" si="2"/>
        <v>0.5</v>
      </c>
      <c r="AX29" s="11">
        <f t="shared" si="6"/>
        <v>16</v>
      </c>
      <c r="AY29" s="12">
        <f t="shared" si="3"/>
        <v>0.72727272727272729</v>
      </c>
      <c r="AZ29" s="16"/>
      <c r="BA29" s="17"/>
      <c r="BB29" s="17">
        <v>1</v>
      </c>
      <c r="BC29" s="15"/>
      <c r="BD29" s="17"/>
      <c r="BE29" s="17">
        <v>1</v>
      </c>
      <c r="BF29" s="38"/>
      <c r="BG29" s="16"/>
      <c r="BH29" s="17">
        <v>1</v>
      </c>
      <c r="BI29" s="18"/>
      <c r="BJ29" s="39"/>
      <c r="BK29" s="17"/>
      <c r="BL29" s="38">
        <v>2</v>
      </c>
      <c r="BM29" s="9">
        <f t="shared" si="4"/>
        <v>4</v>
      </c>
      <c r="BN29" s="12">
        <f t="shared" si="5"/>
        <v>0.66666666666666663</v>
      </c>
    </row>
    <row r="30" spans="1:66" ht="15" customHeight="1">
      <c r="A30" s="2">
        <v>22</v>
      </c>
      <c r="B30" s="31" t="s">
        <v>60</v>
      </c>
      <c r="C30" s="33" t="s">
        <v>52</v>
      </c>
      <c r="D30" s="35">
        <v>4</v>
      </c>
      <c r="E30" s="29"/>
      <c r="F30" s="30">
        <v>1</v>
      </c>
      <c r="G30" s="32"/>
      <c r="H30" s="30">
        <v>1</v>
      </c>
      <c r="I30" s="29"/>
      <c r="J30" s="30">
        <v>1</v>
      </c>
      <c r="K30" s="32"/>
      <c r="L30" s="17">
        <v>1</v>
      </c>
      <c r="M30" s="16"/>
      <c r="N30" s="17">
        <v>1</v>
      </c>
      <c r="O30" s="39"/>
      <c r="P30" s="17">
        <v>1</v>
      </c>
      <c r="Q30" s="16"/>
      <c r="R30" s="17">
        <v>1</v>
      </c>
      <c r="S30" s="39"/>
      <c r="T30" s="17">
        <v>1</v>
      </c>
      <c r="U30" s="16"/>
      <c r="V30" s="17">
        <v>1</v>
      </c>
      <c r="W30" s="39"/>
      <c r="X30" s="17">
        <v>1</v>
      </c>
      <c r="Y30" s="16">
        <v>0</v>
      </c>
      <c r="Z30" s="17"/>
      <c r="AA30" s="39">
        <v>0</v>
      </c>
      <c r="AB30" s="17"/>
      <c r="AC30" s="9">
        <f>SUM(E30:AB30)</f>
        <v>10</v>
      </c>
      <c r="AD30" s="10">
        <f t="shared" si="0"/>
        <v>0.83333333333333337</v>
      </c>
      <c r="AE30" s="17">
        <v>0</v>
      </c>
      <c r="AF30" s="17"/>
      <c r="AG30" s="38"/>
      <c r="AH30" s="16"/>
      <c r="AI30" s="17">
        <v>1</v>
      </c>
      <c r="AJ30" s="18"/>
      <c r="AK30" s="39">
        <v>0</v>
      </c>
      <c r="AL30" s="17"/>
      <c r="AM30" s="16"/>
      <c r="AN30" s="17">
        <v>1</v>
      </c>
      <c r="AO30" s="39"/>
      <c r="AP30" s="17">
        <v>1</v>
      </c>
      <c r="AQ30" s="16"/>
      <c r="AR30" s="17">
        <v>1</v>
      </c>
      <c r="AS30" s="39"/>
      <c r="AT30" s="17">
        <v>1</v>
      </c>
      <c r="AU30" s="17"/>
      <c r="AV30" s="9">
        <f t="shared" si="1"/>
        <v>5</v>
      </c>
      <c r="AW30" s="10">
        <f t="shared" si="2"/>
        <v>0.5</v>
      </c>
      <c r="AX30" s="11">
        <f t="shared" si="6"/>
        <v>15</v>
      </c>
      <c r="AY30" s="12">
        <f t="shared" si="3"/>
        <v>0.68181818181818177</v>
      </c>
      <c r="AZ30" s="16"/>
      <c r="BA30" s="17"/>
      <c r="BB30" s="17">
        <v>1</v>
      </c>
      <c r="BC30" s="15"/>
      <c r="BD30" s="17"/>
      <c r="BE30" s="17">
        <v>1</v>
      </c>
      <c r="BF30" s="38"/>
      <c r="BG30" s="16"/>
      <c r="BH30" s="17"/>
      <c r="BI30" s="18">
        <v>2</v>
      </c>
      <c r="BJ30" s="39"/>
      <c r="BK30" s="17">
        <v>1</v>
      </c>
      <c r="BL30" s="38"/>
      <c r="BM30" s="9">
        <f t="shared" si="4"/>
        <v>4</v>
      </c>
      <c r="BN30" s="12">
        <f t="shared" si="5"/>
        <v>0.66666666666666663</v>
      </c>
    </row>
    <row r="31" spans="1:66" ht="15" customHeight="1">
      <c r="A31" s="2">
        <v>23</v>
      </c>
      <c r="B31" s="31" t="s">
        <v>62</v>
      </c>
      <c r="C31" s="33" t="s">
        <v>52</v>
      </c>
      <c r="D31" s="35">
        <v>4</v>
      </c>
      <c r="E31" s="29"/>
      <c r="F31" s="30">
        <v>1</v>
      </c>
      <c r="G31" s="32"/>
      <c r="H31" s="30">
        <v>1</v>
      </c>
      <c r="I31" s="29"/>
      <c r="J31" s="30">
        <v>1</v>
      </c>
      <c r="K31" s="32"/>
      <c r="L31" s="17">
        <v>1</v>
      </c>
      <c r="M31" s="16"/>
      <c r="N31" s="17">
        <v>1</v>
      </c>
      <c r="O31" s="39"/>
      <c r="P31" s="17">
        <v>1</v>
      </c>
      <c r="Q31" s="16"/>
      <c r="R31" s="17">
        <v>1</v>
      </c>
      <c r="S31" s="39"/>
      <c r="T31" s="17">
        <v>1</v>
      </c>
      <c r="U31" s="16"/>
      <c r="V31" s="17">
        <v>1</v>
      </c>
      <c r="W31" s="39"/>
      <c r="X31" s="17">
        <v>1</v>
      </c>
      <c r="Y31" s="16"/>
      <c r="Z31" s="17">
        <v>1</v>
      </c>
      <c r="AA31" s="39">
        <v>0</v>
      </c>
      <c r="AB31" s="17"/>
      <c r="AC31" s="9">
        <f>SUM(E31:AB31)</f>
        <v>11</v>
      </c>
      <c r="AD31" s="10">
        <f t="shared" si="0"/>
        <v>0.91666666666666663</v>
      </c>
      <c r="AE31" s="17"/>
      <c r="AF31" s="17">
        <v>1</v>
      </c>
      <c r="AG31" s="38"/>
      <c r="AH31" s="16">
        <v>0</v>
      </c>
      <c r="AI31" s="17"/>
      <c r="AJ31" s="18"/>
      <c r="AK31" s="39">
        <v>0</v>
      </c>
      <c r="AL31" s="17"/>
      <c r="AM31" s="16"/>
      <c r="AN31" s="17">
        <v>1</v>
      </c>
      <c r="AO31" s="39"/>
      <c r="AP31" s="17">
        <v>1</v>
      </c>
      <c r="AQ31" s="16">
        <v>0</v>
      </c>
      <c r="AR31" s="17"/>
      <c r="AS31" s="39"/>
      <c r="AT31" s="17">
        <v>1</v>
      </c>
      <c r="AU31" s="17"/>
      <c r="AV31" s="9">
        <f t="shared" si="1"/>
        <v>4</v>
      </c>
      <c r="AW31" s="10">
        <f t="shared" si="2"/>
        <v>0.4</v>
      </c>
      <c r="AX31" s="11">
        <f t="shared" si="6"/>
        <v>15</v>
      </c>
      <c r="AY31" s="12">
        <f t="shared" si="3"/>
        <v>0.68181818181818177</v>
      </c>
      <c r="AZ31" s="16"/>
      <c r="BA31" s="17"/>
      <c r="BB31" s="17">
        <v>1</v>
      </c>
      <c r="BC31" s="15"/>
      <c r="BD31" s="17"/>
      <c r="BE31" s="17">
        <v>1</v>
      </c>
      <c r="BF31" s="38"/>
      <c r="BG31" s="16"/>
      <c r="BH31" s="17">
        <v>1</v>
      </c>
      <c r="BI31" s="18"/>
      <c r="BJ31" s="39"/>
      <c r="BK31" s="17"/>
      <c r="BL31" s="38">
        <v>2</v>
      </c>
      <c r="BM31" s="9">
        <f t="shared" si="4"/>
        <v>4</v>
      </c>
      <c r="BN31" s="12">
        <f t="shared" si="5"/>
        <v>0.66666666666666663</v>
      </c>
    </row>
    <row r="32" spans="1:66" ht="15" customHeight="1">
      <c r="A32" s="3">
        <v>24</v>
      </c>
      <c r="B32" s="31" t="s">
        <v>63</v>
      </c>
      <c r="C32" s="33" t="s">
        <v>52</v>
      </c>
      <c r="D32" s="35">
        <v>4</v>
      </c>
      <c r="E32" s="29"/>
      <c r="F32" s="30">
        <v>1</v>
      </c>
      <c r="G32" s="32"/>
      <c r="H32" s="30">
        <v>1</v>
      </c>
      <c r="I32" s="29"/>
      <c r="J32" s="30">
        <v>1</v>
      </c>
      <c r="K32" s="32"/>
      <c r="L32" s="17">
        <v>1</v>
      </c>
      <c r="M32" s="16"/>
      <c r="N32" s="17">
        <v>1</v>
      </c>
      <c r="O32" s="39"/>
      <c r="P32" s="17">
        <v>1</v>
      </c>
      <c r="Q32" s="16">
        <v>0</v>
      </c>
      <c r="R32" s="17"/>
      <c r="S32" s="39"/>
      <c r="T32" s="17">
        <v>1</v>
      </c>
      <c r="U32" s="16"/>
      <c r="V32" s="17">
        <v>1</v>
      </c>
      <c r="W32" s="39">
        <v>0</v>
      </c>
      <c r="X32" s="17"/>
      <c r="Y32" s="16"/>
      <c r="Z32" s="17">
        <v>1</v>
      </c>
      <c r="AA32" s="39"/>
      <c r="AB32" s="17">
        <v>1</v>
      </c>
      <c r="AC32" s="9">
        <f>SUM(E32:AB32)</f>
        <v>10</v>
      </c>
      <c r="AD32" s="10">
        <f t="shared" si="0"/>
        <v>0.83333333333333337</v>
      </c>
      <c r="AE32" s="17"/>
      <c r="AF32" s="17">
        <v>1</v>
      </c>
      <c r="AG32" s="38"/>
      <c r="AH32" s="16"/>
      <c r="AI32" s="17">
        <v>1</v>
      </c>
      <c r="AJ32" s="18"/>
      <c r="AK32" s="39">
        <v>0</v>
      </c>
      <c r="AL32" s="17"/>
      <c r="AM32" s="16"/>
      <c r="AN32" s="17">
        <v>1</v>
      </c>
      <c r="AO32" s="39"/>
      <c r="AP32" s="17">
        <v>1</v>
      </c>
      <c r="AQ32" s="16">
        <v>0</v>
      </c>
      <c r="AR32" s="17"/>
      <c r="AS32" s="39"/>
      <c r="AT32" s="17">
        <v>1</v>
      </c>
      <c r="AU32" s="17"/>
      <c r="AV32" s="9">
        <f t="shared" si="1"/>
        <v>5</v>
      </c>
      <c r="AW32" s="10">
        <f t="shared" si="2"/>
        <v>0.5</v>
      </c>
      <c r="AX32" s="11">
        <f t="shared" si="6"/>
        <v>15</v>
      </c>
      <c r="AY32" s="12">
        <f t="shared" si="3"/>
        <v>0.68181818181818177</v>
      </c>
      <c r="AZ32" s="16"/>
      <c r="BA32" s="17"/>
      <c r="BB32" s="17">
        <v>1</v>
      </c>
      <c r="BC32" s="15"/>
      <c r="BD32" s="17">
        <v>0</v>
      </c>
      <c r="BE32" s="17"/>
      <c r="BF32" s="38"/>
      <c r="BG32" s="16"/>
      <c r="BH32" s="17"/>
      <c r="BI32" s="18">
        <v>2</v>
      </c>
      <c r="BJ32" s="39"/>
      <c r="BK32" s="17"/>
      <c r="BL32" s="38">
        <v>2</v>
      </c>
      <c r="BM32" s="9">
        <f t="shared" si="4"/>
        <v>4</v>
      </c>
      <c r="BN32" s="12">
        <f t="shared" si="5"/>
        <v>0.66666666666666663</v>
      </c>
    </row>
    <row r="33" spans="1:66" ht="15" customHeight="1" thickBot="1">
      <c r="A33" s="3">
        <v>25</v>
      </c>
      <c r="B33" s="31" t="s">
        <v>58</v>
      </c>
      <c r="C33" s="34" t="s">
        <v>52</v>
      </c>
      <c r="D33" s="35">
        <v>4</v>
      </c>
      <c r="E33" s="36"/>
      <c r="F33" s="37">
        <v>1</v>
      </c>
      <c r="G33" s="32"/>
      <c r="H33" s="30">
        <v>1</v>
      </c>
      <c r="I33" s="36"/>
      <c r="J33" s="37">
        <v>1</v>
      </c>
      <c r="K33" s="32"/>
      <c r="L33" s="17">
        <v>1</v>
      </c>
      <c r="M33" s="16"/>
      <c r="N33" s="17">
        <v>1</v>
      </c>
      <c r="O33" s="39"/>
      <c r="P33" s="17">
        <v>1</v>
      </c>
      <c r="Q33" s="40">
        <v>0</v>
      </c>
      <c r="R33" s="41"/>
      <c r="S33" s="39"/>
      <c r="T33" s="17">
        <v>1</v>
      </c>
      <c r="U33" s="40">
        <v>0</v>
      </c>
      <c r="V33" s="41"/>
      <c r="W33" s="39"/>
      <c r="X33" s="17">
        <v>1</v>
      </c>
      <c r="Y33" s="40"/>
      <c r="Z33" s="41">
        <v>1</v>
      </c>
      <c r="AA33" s="39">
        <v>0</v>
      </c>
      <c r="AB33" s="17"/>
      <c r="AC33" s="9">
        <f>SUM(E33:AB33)</f>
        <v>9</v>
      </c>
      <c r="AD33" s="10">
        <f t="shared" si="0"/>
        <v>0.75</v>
      </c>
      <c r="AE33" s="17"/>
      <c r="AF33" s="17">
        <v>1</v>
      </c>
      <c r="AG33" s="38"/>
      <c r="AH33" s="40"/>
      <c r="AI33" s="41">
        <v>1</v>
      </c>
      <c r="AJ33" s="42"/>
      <c r="AK33" s="39">
        <v>0</v>
      </c>
      <c r="AL33" s="17"/>
      <c r="AM33" s="40"/>
      <c r="AN33" s="41">
        <v>1</v>
      </c>
      <c r="AO33" s="39"/>
      <c r="AP33" s="17">
        <v>1</v>
      </c>
      <c r="AQ33" s="40">
        <v>0</v>
      </c>
      <c r="AR33" s="41"/>
      <c r="AS33" s="39"/>
      <c r="AT33" s="17">
        <v>1</v>
      </c>
      <c r="AU33" s="17"/>
      <c r="AV33" s="9">
        <f t="shared" si="1"/>
        <v>5</v>
      </c>
      <c r="AW33" s="10">
        <f t="shared" si="2"/>
        <v>0.5</v>
      </c>
      <c r="AX33" s="11">
        <f t="shared" si="6"/>
        <v>14</v>
      </c>
      <c r="AY33" s="12">
        <f t="shared" si="3"/>
        <v>0.63636363636363635</v>
      </c>
      <c r="AZ33" s="16"/>
      <c r="BA33" s="17"/>
      <c r="BB33" s="17">
        <v>1</v>
      </c>
      <c r="BC33" s="15"/>
      <c r="BD33" s="17"/>
      <c r="BE33" s="17">
        <v>1</v>
      </c>
      <c r="BF33" s="38"/>
      <c r="BG33" s="40"/>
      <c r="BH33" s="41"/>
      <c r="BI33" s="42">
        <v>2</v>
      </c>
      <c r="BJ33" s="39"/>
      <c r="BK33" s="17"/>
      <c r="BL33" s="38">
        <v>2</v>
      </c>
      <c r="BM33" s="9">
        <f t="shared" si="4"/>
        <v>5</v>
      </c>
      <c r="BN33" s="12">
        <f t="shared" si="5"/>
        <v>0.83333333333333337</v>
      </c>
    </row>
    <row r="34" spans="1:66" ht="21" customHeight="1" thickBot="1">
      <c r="A34" s="127" t="s">
        <v>37</v>
      </c>
      <c r="B34" s="128"/>
      <c r="C34" s="128"/>
      <c r="D34" s="129"/>
      <c r="E34" s="19">
        <f t="shared" ref="E34:AB34" si="7">COUNTIF(E9:E33,E8)</f>
        <v>0</v>
      </c>
      <c r="F34" s="27">
        <f t="shared" si="7"/>
        <v>25</v>
      </c>
      <c r="G34" s="20">
        <f t="shared" si="7"/>
        <v>0</v>
      </c>
      <c r="H34" s="27">
        <f t="shared" si="7"/>
        <v>25</v>
      </c>
      <c r="I34" s="19">
        <f t="shared" si="7"/>
        <v>1</v>
      </c>
      <c r="J34" s="27">
        <f t="shared" si="7"/>
        <v>24</v>
      </c>
      <c r="K34" s="20">
        <f t="shared" si="7"/>
        <v>0</v>
      </c>
      <c r="L34" s="27">
        <f t="shared" si="7"/>
        <v>25</v>
      </c>
      <c r="M34" s="19">
        <f t="shared" si="7"/>
        <v>0</v>
      </c>
      <c r="N34" s="27">
        <f t="shared" si="7"/>
        <v>25</v>
      </c>
      <c r="O34" s="20">
        <f t="shared" si="7"/>
        <v>1</v>
      </c>
      <c r="P34" s="27">
        <f t="shared" si="7"/>
        <v>24</v>
      </c>
      <c r="Q34" s="19">
        <f t="shared" si="7"/>
        <v>3</v>
      </c>
      <c r="R34" s="27">
        <f t="shared" si="7"/>
        <v>22</v>
      </c>
      <c r="S34" s="20">
        <f t="shared" si="7"/>
        <v>1</v>
      </c>
      <c r="T34" s="27">
        <f t="shared" si="7"/>
        <v>24</v>
      </c>
      <c r="U34" s="19">
        <f t="shared" si="7"/>
        <v>2</v>
      </c>
      <c r="V34" s="27">
        <f t="shared" si="7"/>
        <v>23</v>
      </c>
      <c r="W34" s="20">
        <f t="shared" si="7"/>
        <v>5</v>
      </c>
      <c r="X34" s="27">
        <f t="shared" si="7"/>
        <v>20</v>
      </c>
      <c r="Y34" s="19">
        <f t="shared" si="7"/>
        <v>2</v>
      </c>
      <c r="Z34" s="27">
        <f t="shared" si="7"/>
        <v>23</v>
      </c>
      <c r="AA34" s="20">
        <f t="shared" si="7"/>
        <v>3</v>
      </c>
      <c r="AB34" s="27">
        <f t="shared" si="7"/>
        <v>22</v>
      </c>
      <c r="AC34" s="108">
        <f>SUM(AC9:AC33)</f>
        <v>282</v>
      </c>
      <c r="AD34" s="106">
        <f>AC34/PRODUCT(A33,12)</f>
        <v>0.94</v>
      </c>
      <c r="AE34" s="19">
        <f t="shared" ref="AE34:AU34" si="8">COUNTIF(AE9:AE33,AE8)</f>
        <v>5</v>
      </c>
      <c r="AF34" s="27">
        <f t="shared" si="8"/>
        <v>4</v>
      </c>
      <c r="AG34" s="21">
        <f t="shared" si="8"/>
        <v>16</v>
      </c>
      <c r="AH34" s="19">
        <f t="shared" si="8"/>
        <v>1</v>
      </c>
      <c r="AI34" s="27">
        <f t="shared" si="8"/>
        <v>6</v>
      </c>
      <c r="AJ34" s="28">
        <f t="shared" si="8"/>
        <v>18</v>
      </c>
      <c r="AK34" s="20">
        <f t="shared" si="8"/>
        <v>9</v>
      </c>
      <c r="AL34" s="27">
        <f t="shared" si="8"/>
        <v>16</v>
      </c>
      <c r="AM34" s="19">
        <f t="shared" si="8"/>
        <v>0</v>
      </c>
      <c r="AN34" s="27">
        <f t="shared" si="8"/>
        <v>25</v>
      </c>
      <c r="AO34" s="20">
        <f t="shared" si="8"/>
        <v>2</v>
      </c>
      <c r="AP34" s="27">
        <f t="shared" si="8"/>
        <v>23</v>
      </c>
      <c r="AQ34" s="19">
        <f t="shared" si="8"/>
        <v>11</v>
      </c>
      <c r="AR34" s="27">
        <f t="shared" si="8"/>
        <v>14</v>
      </c>
      <c r="AS34" s="20">
        <f t="shared" si="8"/>
        <v>0</v>
      </c>
      <c r="AT34" s="27">
        <f t="shared" si="8"/>
        <v>12</v>
      </c>
      <c r="AU34" s="21">
        <f t="shared" si="8"/>
        <v>13</v>
      </c>
      <c r="AV34" s="108">
        <f>SUM(AV9:AV33)</f>
        <v>194</v>
      </c>
      <c r="AW34" s="106">
        <f>AV34/PRODUCT(A33,10)</f>
        <v>0.77600000000000002</v>
      </c>
      <c r="AX34" s="108">
        <f>SUM(AX9:AX33)</f>
        <v>476</v>
      </c>
      <c r="AY34" s="106">
        <f>AX34/PRODUCT(A33,22)</f>
        <v>0.86545454545454548</v>
      </c>
      <c r="AZ34" s="104">
        <f>SUM(AZ9:AZ33)</f>
        <v>0</v>
      </c>
      <c r="BA34" s="104">
        <f t="shared" ref="BA34:BC34" si="9">SUM(BA9:BA33)</f>
        <v>0</v>
      </c>
      <c r="BB34" s="104">
        <f t="shared" si="9"/>
        <v>5</v>
      </c>
      <c r="BC34" s="104">
        <f t="shared" si="9"/>
        <v>20</v>
      </c>
      <c r="BD34" s="20">
        <f t="shared" ref="BD34:BL34" si="10">COUNTIF(BD9:BD33,BD8)</f>
        <v>3</v>
      </c>
      <c r="BE34" s="27">
        <f t="shared" si="10"/>
        <v>11</v>
      </c>
      <c r="BF34" s="21">
        <f t="shared" si="10"/>
        <v>11</v>
      </c>
      <c r="BG34" s="19">
        <f t="shared" si="10"/>
        <v>0</v>
      </c>
      <c r="BH34" s="27">
        <f t="shared" si="10"/>
        <v>5</v>
      </c>
      <c r="BI34" s="28">
        <f t="shared" si="10"/>
        <v>20</v>
      </c>
      <c r="BJ34" s="20">
        <f t="shared" si="10"/>
        <v>4</v>
      </c>
      <c r="BK34" s="27">
        <f t="shared" si="10"/>
        <v>2</v>
      </c>
      <c r="BL34" s="21">
        <f t="shared" si="10"/>
        <v>19</v>
      </c>
      <c r="BM34" s="121">
        <f>SUM(BM9:BM33)</f>
        <v>118</v>
      </c>
      <c r="BN34" s="120">
        <f>BM34/PRODUCT(A33,6)</f>
        <v>0.78666666666666663</v>
      </c>
    </row>
    <row r="35" spans="1:66" ht="33.75" customHeight="1" thickBot="1">
      <c r="A35" s="127" t="s">
        <v>36</v>
      </c>
      <c r="B35" s="128"/>
      <c r="C35" s="128"/>
      <c r="D35" s="129"/>
      <c r="E35" s="22">
        <f t="shared" ref="E35:AB35" si="11">COUNTIF(E8:E33,"N")</f>
        <v>0</v>
      </c>
      <c r="F35" s="23">
        <f t="shared" si="11"/>
        <v>0</v>
      </c>
      <c r="G35" s="25">
        <f t="shared" si="11"/>
        <v>0</v>
      </c>
      <c r="H35" s="23">
        <f t="shared" si="11"/>
        <v>0</v>
      </c>
      <c r="I35" s="22">
        <f t="shared" si="11"/>
        <v>0</v>
      </c>
      <c r="J35" s="23">
        <f t="shared" si="11"/>
        <v>0</v>
      </c>
      <c r="K35" s="25">
        <f t="shared" si="11"/>
        <v>0</v>
      </c>
      <c r="L35" s="23">
        <f t="shared" si="11"/>
        <v>0</v>
      </c>
      <c r="M35" s="22">
        <f t="shared" si="11"/>
        <v>0</v>
      </c>
      <c r="N35" s="23">
        <f t="shared" si="11"/>
        <v>0</v>
      </c>
      <c r="O35" s="25">
        <f t="shared" si="11"/>
        <v>0</v>
      </c>
      <c r="P35" s="23">
        <f t="shared" si="11"/>
        <v>0</v>
      </c>
      <c r="Q35" s="22">
        <f t="shared" si="11"/>
        <v>0</v>
      </c>
      <c r="R35" s="23">
        <f t="shared" si="11"/>
        <v>0</v>
      </c>
      <c r="S35" s="25">
        <f t="shared" si="11"/>
        <v>0</v>
      </c>
      <c r="T35" s="23">
        <f t="shared" si="11"/>
        <v>0</v>
      </c>
      <c r="U35" s="22">
        <f t="shared" si="11"/>
        <v>0</v>
      </c>
      <c r="V35" s="23">
        <f t="shared" si="11"/>
        <v>0</v>
      </c>
      <c r="W35" s="25">
        <f t="shared" si="11"/>
        <v>0</v>
      </c>
      <c r="X35" s="23">
        <f t="shared" si="11"/>
        <v>0</v>
      </c>
      <c r="Y35" s="22">
        <f t="shared" si="11"/>
        <v>0</v>
      </c>
      <c r="Z35" s="23">
        <f t="shared" si="11"/>
        <v>0</v>
      </c>
      <c r="AA35" s="25">
        <f t="shared" si="11"/>
        <v>0</v>
      </c>
      <c r="AB35" s="23">
        <f t="shared" si="11"/>
        <v>0</v>
      </c>
      <c r="AC35" s="109"/>
      <c r="AD35" s="107"/>
      <c r="AE35" s="22">
        <f t="shared" ref="AE35:AU35" si="12">COUNTIF(AE8:AE33,"N")</f>
        <v>0</v>
      </c>
      <c r="AF35" s="23">
        <f t="shared" si="12"/>
        <v>0</v>
      </c>
      <c r="AG35" s="26">
        <f t="shared" si="12"/>
        <v>0</v>
      </c>
      <c r="AH35" s="22">
        <f t="shared" si="12"/>
        <v>0</v>
      </c>
      <c r="AI35" s="23">
        <f t="shared" si="12"/>
        <v>0</v>
      </c>
      <c r="AJ35" s="24">
        <f t="shared" si="12"/>
        <v>0</v>
      </c>
      <c r="AK35" s="25">
        <f t="shared" si="12"/>
        <v>0</v>
      </c>
      <c r="AL35" s="23">
        <f t="shared" si="12"/>
        <v>0</v>
      </c>
      <c r="AM35" s="22">
        <f t="shared" si="12"/>
        <v>0</v>
      </c>
      <c r="AN35" s="23">
        <f t="shared" si="12"/>
        <v>0</v>
      </c>
      <c r="AO35" s="25">
        <f t="shared" si="12"/>
        <v>0</v>
      </c>
      <c r="AP35" s="23">
        <f t="shared" si="12"/>
        <v>0</v>
      </c>
      <c r="AQ35" s="22">
        <f t="shared" si="12"/>
        <v>0</v>
      </c>
      <c r="AR35" s="23">
        <f t="shared" si="12"/>
        <v>0</v>
      </c>
      <c r="AS35" s="25">
        <f t="shared" si="12"/>
        <v>0</v>
      </c>
      <c r="AT35" s="23">
        <f t="shared" si="12"/>
        <v>0</v>
      </c>
      <c r="AU35" s="26">
        <f t="shared" si="12"/>
        <v>0</v>
      </c>
      <c r="AV35" s="109"/>
      <c r="AW35" s="107"/>
      <c r="AX35" s="109"/>
      <c r="AY35" s="107"/>
      <c r="AZ35" s="105"/>
      <c r="BA35" s="105"/>
      <c r="BB35" s="105"/>
      <c r="BC35" s="105"/>
      <c r="BD35" s="25">
        <f t="shared" ref="BD35:BL35" si="13">COUNTIF(BD8:BD33,"N")</f>
        <v>0</v>
      </c>
      <c r="BE35" s="23">
        <f t="shared" si="13"/>
        <v>0</v>
      </c>
      <c r="BF35" s="26">
        <f t="shared" si="13"/>
        <v>0</v>
      </c>
      <c r="BG35" s="22">
        <f t="shared" si="13"/>
        <v>0</v>
      </c>
      <c r="BH35" s="23">
        <f t="shared" si="13"/>
        <v>0</v>
      </c>
      <c r="BI35" s="24">
        <f t="shared" si="13"/>
        <v>0</v>
      </c>
      <c r="BJ35" s="25">
        <f t="shared" si="13"/>
        <v>0</v>
      </c>
      <c r="BK35" s="23">
        <f t="shared" si="13"/>
        <v>0</v>
      </c>
      <c r="BL35" s="26">
        <f t="shared" si="13"/>
        <v>0</v>
      </c>
      <c r="BM35" s="109"/>
      <c r="BN35" s="107"/>
    </row>
  </sheetData>
  <sortState ref="A9:CD33">
    <sortCondition descending="1" ref="AX9:AX33"/>
  </sortState>
  <mergeCells count="58">
    <mergeCell ref="AW34:AW35"/>
    <mergeCell ref="AV34:AV35"/>
    <mergeCell ref="AD34:AD35"/>
    <mergeCell ref="AC34:AC35"/>
    <mergeCell ref="C5:C8"/>
    <mergeCell ref="D5:D8"/>
    <mergeCell ref="A34:D34"/>
    <mergeCell ref="A35:D35"/>
    <mergeCell ref="AQ7:AR7"/>
    <mergeCell ref="AS7:AU7"/>
    <mergeCell ref="AV7:AV8"/>
    <mergeCell ref="AW7:AW8"/>
    <mergeCell ref="AH7:AJ7"/>
    <mergeCell ref="AK7:AL7"/>
    <mergeCell ref="AM7:AN7"/>
    <mergeCell ref="AO7:AP7"/>
    <mergeCell ref="BN34:BN35"/>
    <mergeCell ref="BM34:BM35"/>
    <mergeCell ref="BC34:BC35"/>
    <mergeCell ref="BB34:BB35"/>
    <mergeCell ref="BA34:BA35"/>
    <mergeCell ref="AZ34:AZ35"/>
    <mergeCell ref="AY34:AY35"/>
    <mergeCell ref="AX34:AX35"/>
    <mergeCell ref="BJ7:BL7"/>
    <mergeCell ref="BD7:BF7"/>
    <mergeCell ref="BG7:BI7"/>
    <mergeCell ref="AZ5:BC7"/>
    <mergeCell ref="BD5:BL5"/>
    <mergeCell ref="A1:AE1"/>
    <mergeCell ref="A2:AE2"/>
    <mergeCell ref="A3:AE3"/>
    <mergeCell ref="A4:AE4"/>
    <mergeCell ref="A5:A8"/>
    <mergeCell ref="B5:B8"/>
    <mergeCell ref="AD7:AD8"/>
    <mergeCell ref="AE7:AG7"/>
    <mergeCell ref="S7:T7"/>
    <mergeCell ref="U7:V7"/>
    <mergeCell ref="W7:X7"/>
    <mergeCell ref="Y7:Z7"/>
    <mergeCell ref="AA7:AB7"/>
    <mergeCell ref="AC7:AC8"/>
    <mergeCell ref="BM5:BM8"/>
    <mergeCell ref="BN5:BN8"/>
    <mergeCell ref="E6:AD6"/>
    <mergeCell ref="AE6:AW6"/>
    <mergeCell ref="BD6:BL6"/>
    <mergeCell ref="E7:F7"/>
    <mergeCell ref="G7:H7"/>
    <mergeCell ref="I7:J7"/>
    <mergeCell ref="E5:AW5"/>
    <mergeCell ref="AX5:AX8"/>
    <mergeCell ref="AY5:AY8"/>
    <mergeCell ref="K7:L7"/>
    <mergeCell ref="M7:N7"/>
    <mergeCell ref="O7:P7"/>
    <mergeCell ref="Q7:R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вариант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2015-06-19T09:01:07Z</dcterms:modified>
</cp:coreProperties>
</file>