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3 вариант" sheetId="2" r:id="rId1"/>
  </sheets>
  <calcPr calcId="124519"/>
</workbook>
</file>

<file path=xl/calcChain.xml><?xml version="1.0" encoding="utf-8"?>
<calcChain xmlns="http://schemas.openxmlformats.org/spreadsheetml/2006/main">
  <c r="BD25" i="2"/>
  <c r="BE25" s="1"/>
  <c r="AO25"/>
  <c r="AP25" s="1"/>
  <c r="AA25"/>
  <c r="BD28"/>
  <c r="BE28" s="1"/>
  <c r="AO28"/>
  <c r="AP28" s="1"/>
  <c r="AA28"/>
  <c r="BD27"/>
  <c r="BE27" s="1"/>
  <c r="AO27"/>
  <c r="AP27" s="1"/>
  <c r="AA27"/>
  <c r="BD15"/>
  <c r="BE15" s="1"/>
  <c r="AO15"/>
  <c r="AP15" s="1"/>
  <c r="AA15"/>
  <c r="BD23"/>
  <c r="BE23" s="1"/>
  <c r="AO23"/>
  <c r="AP23" s="1"/>
  <c r="AA23"/>
  <c r="BD22"/>
  <c r="BE22" s="1"/>
  <c r="AO22"/>
  <c r="AP22" s="1"/>
  <c r="AA22"/>
  <c r="BD21"/>
  <c r="BE21" s="1"/>
  <c r="AO21"/>
  <c r="AP21" s="1"/>
  <c r="AA21"/>
  <c r="BD20"/>
  <c r="BE20" s="1"/>
  <c r="AO20"/>
  <c r="AP20" s="1"/>
  <c r="AA20"/>
  <c r="AX31"/>
  <c r="AY31"/>
  <c r="AZ31"/>
  <c r="BA31"/>
  <c r="BB31"/>
  <c r="BC31"/>
  <c r="AX30"/>
  <c r="AY30"/>
  <c r="AZ30"/>
  <c r="BA30"/>
  <c r="BB30"/>
  <c r="BC30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T30"/>
  <c r="AU30"/>
  <c r="AV30"/>
  <c r="AS30"/>
  <c r="AA17"/>
  <c r="AB17" s="1"/>
  <c r="AA12"/>
  <c r="AB12" s="1"/>
  <c r="AA19"/>
  <c r="AB19" s="1"/>
  <c r="AA26"/>
  <c r="AB26" s="1"/>
  <c r="AA16"/>
  <c r="AB16" s="1"/>
  <c r="AA13"/>
  <c r="AB13" s="1"/>
  <c r="AA11"/>
  <c r="AB11" s="1"/>
  <c r="AA10"/>
  <c r="AB10" s="1"/>
  <c r="AA18"/>
  <c r="AB18" s="1"/>
  <c r="AA24"/>
  <c r="AB24" s="1"/>
  <c r="AA14"/>
  <c r="AB14" s="1"/>
  <c r="AA29"/>
  <c r="AB29" s="1"/>
  <c r="AA9"/>
  <c r="AB9" s="1"/>
  <c r="BD9"/>
  <c r="BE9" s="1"/>
  <c r="BD26"/>
  <c r="BE26" s="1"/>
  <c r="BD17"/>
  <c r="BE17" s="1"/>
  <c r="BD16"/>
  <c r="BE16" s="1"/>
  <c r="BD13"/>
  <c r="BE13" s="1"/>
  <c r="BD11"/>
  <c r="BE11" s="1"/>
  <c r="BD12"/>
  <c r="BE12" s="1"/>
  <c r="BD10"/>
  <c r="BE10" s="1"/>
  <c r="BD18"/>
  <c r="BE18" s="1"/>
  <c r="BD24"/>
  <c r="BE24" s="1"/>
  <c r="BD19"/>
  <c r="BE19" s="1"/>
  <c r="BD14"/>
  <c r="BE14" s="1"/>
  <c r="BD29"/>
  <c r="BE29" s="1"/>
  <c r="AO9"/>
  <c r="AP9" s="1"/>
  <c r="AO26"/>
  <c r="AP26" s="1"/>
  <c r="AO17"/>
  <c r="AP17" s="1"/>
  <c r="AO16"/>
  <c r="AP16" s="1"/>
  <c r="AO13"/>
  <c r="AP13" s="1"/>
  <c r="AO11"/>
  <c r="AP11" s="1"/>
  <c r="AO12"/>
  <c r="AP12" s="1"/>
  <c r="AO10"/>
  <c r="AP10" s="1"/>
  <c r="AO18"/>
  <c r="AP18" s="1"/>
  <c r="AO24"/>
  <c r="AP24" s="1"/>
  <c r="AO19"/>
  <c r="AP19" s="1"/>
  <c r="AO14"/>
  <c r="AP14" s="1"/>
  <c r="AO29"/>
  <c r="AP29" s="1"/>
  <c r="AW31"/>
  <c r="AW30"/>
  <c r="AN31"/>
  <c r="AM31"/>
  <c r="AL31"/>
  <c r="AK31"/>
  <c r="AJ31"/>
  <c r="AI31"/>
  <c r="AH31"/>
  <c r="AG31"/>
  <c r="AF31"/>
  <c r="AE31"/>
  <c r="AD31"/>
  <c r="AC31"/>
  <c r="AN30"/>
  <c r="AM30"/>
  <c r="AL30"/>
  <c r="AK30"/>
  <c r="AJ30"/>
  <c r="AI30"/>
  <c r="AH30"/>
  <c r="AG30"/>
  <c r="AF30"/>
  <c r="AE30"/>
  <c r="AD30"/>
  <c r="AC30"/>
  <c r="E31"/>
  <c r="E30"/>
  <c r="AQ21" l="1"/>
  <c r="AR21" s="1"/>
  <c r="AQ23"/>
  <c r="AR23" s="1"/>
  <c r="AQ27"/>
  <c r="AR27" s="1"/>
  <c r="AQ20"/>
  <c r="AR20" s="1"/>
  <c r="AQ22"/>
  <c r="AR22" s="1"/>
  <c r="AQ15"/>
  <c r="AR15" s="1"/>
  <c r="AQ28"/>
  <c r="AR28" s="1"/>
  <c r="AQ25"/>
  <c r="AR25" s="1"/>
  <c r="AB28"/>
  <c r="AB25"/>
  <c r="AB20"/>
  <c r="AB21"/>
  <c r="AB22"/>
  <c r="AB23"/>
  <c r="AB15"/>
  <c r="AB27"/>
  <c r="AQ13"/>
  <c r="AR13" s="1"/>
  <c r="AQ10"/>
  <c r="AR10" s="1"/>
  <c r="AQ11"/>
  <c r="AR11" s="1"/>
  <c r="AA30"/>
  <c r="AB30" s="1"/>
  <c r="AQ14"/>
  <c r="AR14" s="1"/>
  <c r="AQ16"/>
  <c r="AR16" s="1"/>
  <c r="AQ17"/>
  <c r="AR17" s="1"/>
  <c r="AQ29"/>
  <c r="AR29" s="1"/>
  <c r="AQ9"/>
  <c r="AR9" s="1"/>
  <c r="BD30"/>
  <c r="BE30" s="1"/>
  <c r="AO30"/>
  <c r="AP30" s="1"/>
  <c r="AQ19"/>
  <c r="AR19" s="1"/>
  <c r="AQ24"/>
  <c r="AR24" s="1"/>
  <c r="AQ18"/>
  <c r="AR18" s="1"/>
  <c r="AQ12"/>
  <c r="AR12" s="1"/>
  <c r="AQ26"/>
  <c r="AR26" s="1"/>
  <c r="AQ30" l="1"/>
  <c r="AR30" s="1"/>
</calcChain>
</file>

<file path=xl/sharedStrings.xml><?xml version="1.0" encoding="utf-8"?>
<sst xmlns="http://schemas.openxmlformats.org/spreadsheetml/2006/main" count="81" uniqueCount="59">
  <si>
    <t>№ п/п</t>
  </si>
  <si>
    <t>Ф.И.учащегося</t>
  </si>
  <si>
    <t>класс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</si>
  <si>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</si>
  <si>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</si>
  <si>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</si>
  <si>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</si>
  <si>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</si>
  <si>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</si>
  <si>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</si>
  <si>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</si>
  <si>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</si>
  <si>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</si>
  <si>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</si>
  <si>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</si>
  <si>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 xml:space="preserve"> №13</t>
  </si>
  <si>
    <t>№14</t>
  </si>
  <si>
    <t>вариант</t>
  </si>
  <si>
    <t>№15</t>
  </si>
  <si>
    <t>Отметка</t>
  </si>
  <si>
    <t xml:space="preserve">Ученик научится </t>
  </si>
  <si>
    <t>Сумма баллов за работу</t>
  </si>
  <si>
    <t>% выполнения</t>
  </si>
  <si>
    <t>Ученик получит возможность научиться</t>
  </si>
  <si>
    <t>Баллы за III уровень</t>
  </si>
  <si>
    <t>I. Базовый уровень</t>
  </si>
  <si>
    <t>II. Повышенный уровень</t>
  </si>
  <si>
    <t>III. Высокий уровень</t>
  </si>
  <si>
    <t xml:space="preserve"> Баллы за I уровень</t>
  </si>
  <si>
    <t>Баллы за II уровень</t>
  </si>
  <si>
    <t>Не приступили к выполнению задания</t>
  </si>
  <si>
    <t>Получили баллы (чел.)</t>
  </si>
  <si>
    <t>3 вариант</t>
  </si>
  <si>
    <t>Русский язык</t>
  </si>
  <si>
    <t>29 апреля 2015 года, 4 класс</t>
  </si>
  <si>
    <t xml:space="preserve">Григорьева Полина </t>
  </si>
  <si>
    <t>4-1</t>
  </si>
  <si>
    <t xml:space="preserve">Красавцев Даниил </t>
  </si>
  <si>
    <t xml:space="preserve">Кузнецова Елизавета </t>
  </si>
  <si>
    <t xml:space="preserve">Курта Александр </t>
  </si>
  <si>
    <t>Морозов Владислав</t>
  </si>
  <si>
    <t xml:space="preserve">Наумов Фёдор </t>
  </si>
  <si>
    <t xml:space="preserve">Павленко Алиса </t>
  </si>
  <si>
    <t xml:space="preserve">Рудть Егор </t>
  </si>
  <si>
    <t xml:space="preserve">Троянина Эльза </t>
  </si>
  <si>
    <t xml:space="preserve">Шарыгин Дмитрий </t>
  </si>
  <si>
    <t xml:space="preserve">Галахов Дмитрий </t>
  </si>
  <si>
    <t>4-2</t>
  </si>
  <si>
    <t xml:space="preserve">Дмитриев Матвей </t>
  </si>
  <si>
    <t xml:space="preserve">Заика Анастасия </t>
  </si>
  <si>
    <t xml:space="preserve">Козырева Ульяна </t>
  </si>
  <si>
    <t xml:space="preserve">Лебедева Полина </t>
  </si>
  <si>
    <t xml:space="preserve">Макерова Елизавета </t>
  </si>
  <si>
    <t xml:space="preserve">Палагин Евгений </t>
  </si>
  <si>
    <t xml:space="preserve">Рыженко Олег </t>
  </si>
  <si>
    <t xml:space="preserve">Сухорученкова Эльвира </t>
  </si>
  <si>
    <t xml:space="preserve">Форсилова Полина </t>
  </si>
  <si>
    <t xml:space="preserve">Шаматалюк Диана </t>
  </si>
  <si>
    <t>МБОУ Гатчинская СОШ №8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</si>
</sst>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3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9" fontId="0" fillId="0" borderId="0" xfId="0" applyNumberFormat="1"/>
    <xf numFmtId="9" fontId="1" fillId="0" borderId="0" xfId="0" applyNumberFormat="1" applyFont="1"/>
    <xf numFmtId="0" fontId="1" fillId="0" borderId="40" xfId="0" applyFont="1" applyBorder="1" applyAlignment="1">
      <alignment horizontal="center" vertical="center"/>
    </xf>
    <xf numFmtId="9" fontId="1" fillId="0" borderId="40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9" fontId="4" fillId="0" borderId="8" xfId="0" applyNumberFormat="1" applyFont="1" applyBorder="1" applyAlignment="1">
      <alignment horizontal="center" vertical="center" textRotation="90" wrapText="1"/>
    </xf>
    <xf numFmtId="9" fontId="1" fillId="0" borderId="14" xfId="0" applyNumberFormat="1" applyFont="1" applyBorder="1" applyAlignment="1">
      <alignment horizontal="center" vertical="center" textRotation="90" wrapText="1"/>
    </xf>
    <xf numFmtId="9" fontId="1" fillId="0" borderId="28" xfId="0" applyNumberFormat="1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horizontal="center" vertical="center" textRotation="90" wrapText="1"/>
    </xf>
    <xf numFmtId="9" fontId="1" fillId="0" borderId="19" xfId="0" applyNumberFormat="1" applyFont="1" applyBorder="1" applyAlignment="1">
      <alignment horizontal="center" vertical="center" textRotation="90" wrapText="1"/>
    </xf>
    <xf numFmtId="9" fontId="1" fillId="0" borderId="29" xfId="0" applyNumberFormat="1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/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46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7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41" xfId="0" applyBorder="1" applyAlignment="1"/>
    <xf numFmtId="9" fontId="2" fillId="0" borderId="2" xfId="0" applyNumberFormat="1" applyFont="1" applyBorder="1" applyAlignment="1">
      <alignment horizontal="center" vertical="center" textRotation="90" wrapText="1"/>
    </xf>
    <xf numFmtId="9" fontId="2" fillId="0" borderId="29" xfId="0" applyNumberFormat="1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9" fontId="14" fillId="0" borderId="5" xfId="0" applyNumberFormat="1" applyFont="1" applyBorder="1" applyAlignment="1">
      <alignment horizontal="center" vertical="center"/>
    </xf>
    <xf numFmtId="9" fontId="9" fillId="0" borderId="13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9" fontId="14" fillId="0" borderId="4" xfId="0" applyNumberFormat="1" applyFont="1" applyBorder="1" applyAlignment="1">
      <alignment horizontal="center" vertical="center"/>
    </xf>
    <xf numFmtId="9" fontId="9" fillId="0" borderId="4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 wrapText="1"/>
    </xf>
    <xf numFmtId="0" fontId="0" fillId="0" borderId="0" xfId="0" applyBorder="1" applyAlignment="1"/>
    <xf numFmtId="0" fontId="0" fillId="0" borderId="13" xfId="0" applyBorder="1" applyAlignment="1"/>
    <xf numFmtId="0" fontId="7" fillId="0" borderId="4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 applyProtection="1">
      <alignment horizontal="left" vertical="center"/>
      <protection locked="0"/>
    </xf>
    <xf numFmtId="49" fontId="15" fillId="0" borderId="19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5" fillId="0" borderId="40" xfId="0" applyFont="1" applyBorder="1" applyAlignment="1" applyProtection="1">
      <alignment horizontal="left" vertical="center"/>
      <protection locked="0"/>
    </xf>
    <xf numFmtId="49" fontId="15" fillId="0" borderId="2" xfId="0" applyNumberFormat="1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9" fontId="2" fillId="0" borderId="53" xfId="0" applyNumberFormat="1" applyFont="1" applyBorder="1" applyAlignment="1">
      <alignment horizontal="center" vertical="center" textRotation="90" wrapText="1"/>
    </xf>
    <xf numFmtId="9" fontId="2" fillId="0" borderId="54" xfId="0" applyNumberFormat="1" applyFont="1" applyBorder="1" applyAlignment="1">
      <alignment horizontal="center" vertical="center" textRotation="90" wrapText="1"/>
    </xf>
    <xf numFmtId="9" fontId="1" fillId="0" borderId="53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9" fontId="1" fillId="0" borderId="5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1"/>
  <sheetViews>
    <sheetView tabSelected="1" zoomScale="75" zoomScaleNormal="75" workbookViewId="0">
      <selection activeCell="AJ37" sqref="AJ37"/>
    </sheetView>
  </sheetViews>
  <sheetFormatPr defaultRowHeight="15"/>
  <cols>
    <col min="1" max="1" width="3.7109375" customWidth="1"/>
    <col min="2" max="2" width="27" customWidth="1"/>
    <col min="3" max="3" width="5.42578125" customWidth="1"/>
    <col min="4" max="4" width="3.28515625" customWidth="1"/>
    <col min="5" max="26" width="3.7109375" customWidth="1"/>
    <col min="27" max="27" width="4.85546875" customWidth="1"/>
    <col min="28" max="28" width="7.85546875" style="6" customWidth="1"/>
    <col min="29" max="40" width="3.7109375" customWidth="1"/>
    <col min="41" max="41" width="5" customWidth="1"/>
    <col min="42" max="42" width="7.28515625" style="6" customWidth="1"/>
    <col min="43" max="43" width="5" customWidth="1"/>
    <col min="44" max="44" width="7.140625" style="6" customWidth="1"/>
    <col min="45" max="55" width="3.7109375" customWidth="1"/>
    <col min="56" max="56" width="4.7109375" customWidth="1"/>
    <col min="57" max="57" width="7" style="6" customWidth="1"/>
  </cols>
  <sheetData>
    <row r="1" spans="1:57" ht="19.5">
      <c r="A1" s="59" t="s">
        <v>33</v>
      </c>
      <c r="B1" s="60"/>
      <c r="C1" s="60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7"/>
      <c r="AQ1" s="1"/>
      <c r="AR1" s="7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7"/>
    </row>
    <row r="2" spans="1:57" ht="18.75">
      <c r="A2" s="62" t="s">
        <v>34</v>
      </c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7"/>
      <c r="AQ2" s="1"/>
      <c r="AR2" s="7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7"/>
    </row>
    <row r="3" spans="1:57" ht="18.75">
      <c r="A3" s="63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7"/>
      <c r="AQ3" s="1"/>
      <c r="AR3" s="7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7"/>
    </row>
    <row r="4" spans="1:57" ht="21.75" thickBot="1">
      <c r="A4" s="64" t="s">
        <v>58</v>
      </c>
      <c r="B4" s="65"/>
      <c r="C4" s="65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7"/>
      <c r="AQ4" s="1"/>
      <c r="AR4" s="7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7"/>
    </row>
    <row r="5" spans="1:57" ht="48.75" customHeight="1" thickBot="1">
      <c r="A5" s="67" t="s">
        <v>0</v>
      </c>
      <c r="B5" s="70" t="s">
        <v>1</v>
      </c>
      <c r="C5" s="97" t="s">
        <v>2</v>
      </c>
      <c r="D5" s="100" t="s">
        <v>17</v>
      </c>
      <c r="E5" s="54" t="s">
        <v>20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46"/>
      <c r="AP5" s="49"/>
      <c r="AQ5" s="38" t="s">
        <v>21</v>
      </c>
      <c r="AR5" s="56" t="s">
        <v>22</v>
      </c>
      <c r="AS5" s="84" t="s">
        <v>19</v>
      </c>
      <c r="AT5" s="85"/>
      <c r="AU5" s="85"/>
      <c r="AV5" s="86"/>
      <c r="AW5" s="90" t="s">
        <v>23</v>
      </c>
      <c r="AX5" s="91"/>
      <c r="AY5" s="91"/>
      <c r="AZ5" s="91"/>
      <c r="BA5" s="91"/>
      <c r="BB5" s="91"/>
      <c r="BC5" s="92"/>
      <c r="BD5" s="38" t="s">
        <v>24</v>
      </c>
      <c r="BE5" s="41" t="s">
        <v>22</v>
      </c>
    </row>
    <row r="6" spans="1:57" ht="24" customHeight="1" thickBot="1">
      <c r="A6" s="68"/>
      <c r="B6" s="71"/>
      <c r="C6" s="98"/>
      <c r="D6" s="71"/>
      <c r="E6" s="44" t="s">
        <v>25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9"/>
      <c r="AC6" s="48" t="s">
        <v>26</v>
      </c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7"/>
      <c r="AQ6" s="39"/>
      <c r="AR6" s="57"/>
      <c r="AS6" s="87"/>
      <c r="AT6" s="88"/>
      <c r="AU6" s="88"/>
      <c r="AV6" s="89"/>
      <c r="AW6" s="48" t="s">
        <v>27</v>
      </c>
      <c r="AX6" s="45"/>
      <c r="AY6" s="45"/>
      <c r="AZ6" s="45"/>
      <c r="BA6" s="45"/>
      <c r="BB6" s="45"/>
      <c r="BC6" s="50"/>
      <c r="BD6" s="39"/>
      <c r="BE6" s="42"/>
    </row>
    <row r="7" spans="1:57" ht="34.5" customHeight="1">
      <c r="A7" s="68"/>
      <c r="B7" s="71"/>
      <c r="C7" s="98"/>
      <c r="D7" s="71"/>
      <c r="E7" s="111" t="s">
        <v>3</v>
      </c>
      <c r="F7" s="122"/>
      <c r="G7" s="51" t="s">
        <v>4</v>
      </c>
      <c r="H7" s="52"/>
      <c r="I7" s="53"/>
      <c r="J7" s="111" t="s">
        <v>7</v>
      </c>
      <c r="K7" s="122"/>
      <c r="L7" s="51" t="s">
        <v>8</v>
      </c>
      <c r="M7" s="53"/>
      <c r="N7" s="128" t="s">
        <v>9</v>
      </c>
      <c r="O7" s="113"/>
      <c r="P7" s="114"/>
      <c r="Q7" s="136" t="s">
        <v>11</v>
      </c>
      <c r="R7" s="137"/>
      <c r="S7" s="128" t="s">
        <v>13</v>
      </c>
      <c r="T7" s="113"/>
      <c r="U7" s="113"/>
      <c r="V7" s="114"/>
      <c r="W7" s="136" t="s">
        <v>14</v>
      </c>
      <c r="X7" s="137"/>
      <c r="Y7" s="128" t="s">
        <v>15</v>
      </c>
      <c r="Z7" s="113"/>
      <c r="AA7" s="75" t="s">
        <v>28</v>
      </c>
      <c r="AB7" s="73" t="s">
        <v>22</v>
      </c>
      <c r="AC7" s="138" t="s">
        <v>5</v>
      </c>
      <c r="AD7" s="111"/>
      <c r="AE7" s="122"/>
      <c r="AF7" s="136" t="s">
        <v>10</v>
      </c>
      <c r="AG7" s="83"/>
      <c r="AH7" s="137"/>
      <c r="AI7" s="128" t="s">
        <v>12</v>
      </c>
      <c r="AJ7" s="113"/>
      <c r="AK7" s="114"/>
      <c r="AL7" s="136" t="s">
        <v>16</v>
      </c>
      <c r="AM7" s="83"/>
      <c r="AN7" s="137"/>
      <c r="AO7" s="75" t="s">
        <v>29</v>
      </c>
      <c r="AP7" s="139" t="s">
        <v>22</v>
      </c>
      <c r="AQ7" s="39"/>
      <c r="AR7" s="57"/>
      <c r="AS7" s="87"/>
      <c r="AT7" s="88"/>
      <c r="AU7" s="88"/>
      <c r="AV7" s="89"/>
      <c r="AW7" s="111" t="s">
        <v>6</v>
      </c>
      <c r="AX7" s="111"/>
      <c r="AY7" s="122"/>
      <c r="AZ7" s="136" t="s">
        <v>18</v>
      </c>
      <c r="BA7" s="83"/>
      <c r="BB7" s="83"/>
      <c r="BC7" s="137"/>
      <c r="BD7" s="39"/>
      <c r="BE7" s="42"/>
    </row>
    <row r="8" spans="1:57" ht="39.75" customHeight="1" thickBot="1">
      <c r="A8" s="69"/>
      <c r="B8" s="72"/>
      <c r="C8" s="99"/>
      <c r="D8" s="72"/>
      <c r="E8" s="25">
        <v>0</v>
      </c>
      <c r="F8" s="29">
        <v>1</v>
      </c>
      <c r="G8" s="27">
        <v>0</v>
      </c>
      <c r="H8" s="25">
        <v>1</v>
      </c>
      <c r="I8" s="2">
        <v>2</v>
      </c>
      <c r="J8" s="25">
        <v>0</v>
      </c>
      <c r="K8" s="29">
        <v>1</v>
      </c>
      <c r="L8" s="30">
        <v>0</v>
      </c>
      <c r="M8" s="28">
        <v>1</v>
      </c>
      <c r="N8" s="34">
        <v>0</v>
      </c>
      <c r="O8" s="25">
        <v>1</v>
      </c>
      <c r="P8" s="29">
        <v>2</v>
      </c>
      <c r="Q8" s="30">
        <v>0</v>
      </c>
      <c r="R8" s="28">
        <v>1</v>
      </c>
      <c r="S8" s="32">
        <v>0</v>
      </c>
      <c r="T8" s="26">
        <v>1</v>
      </c>
      <c r="U8" s="26">
        <v>2</v>
      </c>
      <c r="V8" s="31">
        <v>3</v>
      </c>
      <c r="W8" s="30">
        <v>0</v>
      </c>
      <c r="X8" s="28">
        <v>1</v>
      </c>
      <c r="Y8" s="32">
        <v>0</v>
      </c>
      <c r="Z8" s="26">
        <v>1</v>
      </c>
      <c r="AA8" s="76"/>
      <c r="AB8" s="74"/>
      <c r="AC8" s="27">
        <v>0</v>
      </c>
      <c r="AD8" s="25">
        <v>1</v>
      </c>
      <c r="AE8" s="29">
        <v>2</v>
      </c>
      <c r="AF8" s="30">
        <v>0</v>
      </c>
      <c r="AG8" s="26">
        <v>1</v>
      </c>
      <c r="AH8" s="28">
        <v>2</v>
      </c>
      <c r="AI8" s="32">
        <v>0</v>
      </c>
      <c r="AJ8" s="26">
        <v>1</v>
      </c>
      <c r="AK8" s="31">
        <v>2</v>
      </c>
      <c r="AL8" s="30">
        <v>0</v>
      </c>
      <c r="AM8" s="26">
        <v>1</v>
      </c>
      <c r="AN8" s="28">
        <v>2</v>
      </c>
      <c r="AO8" s="76"/>
      <c r="AP8" s="140"/>
      <c r="AQ8" s="40"/>
      <c r="AR8" s="58"/>
      <c r="AS8" s="3">
        <v>2</v>
      </c>
      <c r="AT8" s="4">
        <v>3</v>
      </c>
      <c r="AU8" s="4">
        <v>4</v>
      </c>
      <c r="AV8" s="5">
        <v>5</v>
      </c>
      <c r="AW8" s="25">
        <v>0</v>
      </c>
      <c r="AX8" s="25">
        <v>1</v>
      </c>
      <c r="AY8" s="29">
        <v>2</v>
      </c>
      <c r="AZ8" s="30">
        <v>0</v>
      </c>
      <c r="BA8" s="26">
        <v>1</v>
      </c>
      <c r="BB8" s="26">
        <v>2</v>
      </c>
      <c r="BC8" s="28">
        <v>3</v>
      </c>
      <c r="BD8" s="40"/>
      <c r="BE8" s="43"/>
    </row>
    <row r="9" spans="1:57" ht="15" customHeight="1">
      <c r="A9" s="104">
        <v>1</v>
      </c>
      <c r="B9" s="116" t="s">
        <v>35</v>
      </c>
      <c r="C9" s="117" t="s">
        <v>36</v>
      </c>
      <c r="D9" s="118">
        <v>3</v>
      </c>
      <c r="E9" s="119"/>
      <c r="F9" s="123">
        <v>1</v>
      </c>
      <c r="G9" s="125"/>
      <c r="H9" s="119">
        <v>1</v>
      </c>
      <c r="I9" s="35"/>
      <c r="J9" s="120"/>
      <c r="K9" s="121">
        <v>1</v>
      </c>
      <c r="L9" s="131"/>
      <c r="M9" s="132">
        <v>1</v>
      </c>
      <c r="N9" s="129"/>
      <c r="O9" s="120"/>
      <c r="P9" s="121">
        <v>2</v>
      </c>
      <c r="Q9" s="131"/>
      <c r="R9" s="132">
        <v>1</v>
      </c>
      <c r="S9" s="129"/>
      <c r="T9" s="120"/>
      <c r="U9" s="120"/>
      <c r="V9" s="121">
        <v>3</v>
      </c>
      <c r="W9" s="131"/>
      <c r="X9" s="132">
        <v>1</v>
      </c>
      <c r="Y9" s="129"/>
      <c r="Z9" s="120">
        <v>1</v>
      </c>
      <c r="AA9" s="8">
        <f>SUM(E9:Z9)</f>
        <v>12</v>
      </c>
      <c r="AB9" s="37">
        <f>AA9/13</f>
        <v>0.92307692307692313</v>
      </c>
      <c r="AC9" s="125"/>
      <c r="AD9" s="119"/>
      <c r="AE9" s="123">
        <v>2</v>
      </c>
      <c r="AF9" s="131"/>
      <c r="AG9" s="120"/>
      <c r="AH9" s="132">
        <v>2</v>
      </c>
      <c r="AI9" s="129"/>
      <c r="AJ9" s="120"/>
      <c r="AK9" s="121">
        <v>2</v>
      </c>
      <c r="AL9" s="131"/>
      <c r="AM9" s="120"/>
      <c r="AN9" s="132">
        <v>2</v>
      </c>
      <c r="AO9" s="8">
        <f>SUM(AC9:AN9)</f>
        <v>8</v>
      </c>
      <c r="AP9" s="141">
        <f>AO9/8</f>
        <v>1</v>
      </c>
      <c r="AQ9" s="8">
        <f>SUM(AA9+AO9)</f>
        <v>20</v>
      </c>
      <c r="AR9" s="37">
        <f>AQ9/21</f>
        <v>0.95238095238095233</v>
      </c>
      <c r="AS9" s="10"/>
      <c r="AT9" s="11"/>
      <c r="AU9" s="11"/>
      <c r="AV9" s="12">
        <v>1</v>
      </c>
      <c r="AW9" s="119"/>
      <c r="AX9" s="120"/>
      <c r="AY9" s="121">
        <v>2</v>
      </c>
      <c r="AZ9" s="131"/>
      <c r="BA9" s="120"/>
      <c r="BB9" s="120">
        <v>2</v>
      </c>
      <c r="BC9" s="132"/>
      <c r="BD9" s="8">
        <f>SUM(AW9:BC9)</f>
        <v>4</v>
      </c>
      <c r="BE9" s="9">
        <f>BD9/5</f>
        <v>0.8</v>
      </c>
    </row>
    <row r="10" spans="1:57" ht="15" customHeight="1">
      <c r="A10" s="105">
        <v>2</v>
      </c>
      <c r="B10" s="106" t="s">
        <v>37</v>
      </c>
      <c r="C10" s="108" t="s">
        <v>36</v>
      </c>
      <c r="D10" s="109">
        <v>3</v>
      </c>
      <c r="E10" s="103"/>
      <c r="F10" s="124">
        <v>1</v>
      </c>
      <c r="G10" s="126"/>
      <c r="H10" s="103">
        <v>1</v>
      </c>
      <c r="I10" s="36"/>
      <c r="J10" s="112"/>
      <c r="K10" s="115">
        <v>1</v>
      </c>
      <c r="L10" s="133"/>
      <c r="M10" s="134">
        <v>1</v>
      </c>
      <c r="N10" s="130"/>
      <c r="O10" s="112"/>
      <c r="P10" s="115">
        <v>2</v>
      </c>
      <c r="Q10" s="133"/>
      <c r="R10" s="134">
        <v>1</v>
      </c>
      <c r="S10" s="130"/>
      <c r="T10" s="112"/>
      <c r="U10" s="112"/>
      <c r="V10" s="115">
        <v>3</v>
      </c>
      <c r="W10" s="133"/>
      <c r="X10" s="134">
        <v>1</v>
      </c>
      <c r="Y10" s="130"/>
      <c r="Z10" s="112">
        <v>1</v>
      </c>
      <c r="AA10" s="8">
        <f>SUM(E10:Z10)</f>
        <v>12</v>
      </c>
      <c r="AB10" s="37">
        <f>AA10/13</f>
        <v>0.92307692307692313</v>
      </c>
      <c r="AC10" s="126"/>
      <c r="AD10" s="103"/>
      <c r="AE10" s="124">
        <v>2</v>
      </c>
      <c r="AF10" s="133"/>
      <c r="AG10" s="112"/>
      <c r="AH10" s="134">
        <v>2</v>
      </c>
      <c r="AI10" s="130"/>
      <c r="AJ10" s="112"/>
      <c r="AK10" s="115">
        <v>2</v>
      </c>
      <c r="AL10" s="133"/>
      <c r="AM10" s="112"/>
      <c r="AN10" s="134">
        <v>2</v>
      </c>
      <c r="AO10" s="8">
        <f>SUM(AC10:AN10)</f>
        <v>8</v>
      </c>
      <c r="AP10" s="141">
        <f>AO10/8</f>
        <v>1</v>
      </c>
      <c r="AQ10" s="8">
        <f>SUM(AA10+AO10)</f>
        <v>20</v>
      </c>
      <c r="AR10" s="37">
        <f>AQ10/21</f>
        <v>0.95238095238095233</v>
      </c>
      <c r="AS10" s="13"/>
      <c r="AT10" s="14"/>
      <c r="AU10" s="14"/>
      <c r="AV10" s="12">
        <v>1</v>
      </c>
      <c r="AW10" s="103"/>
      <c r="AX10" s="112"/>
      <c r="AY10" s="115">
        <v>2</v>
      </c>
      <c r="AZ10" s="133"/>
      <c r="BA10" s="112"/>
      <c r="BB10" s="112">
        <v>2</v>
      </c>
      <c r="BC10" s="134"/>
      <c r="BD10" s="8">
        <f>SUM(AW10:BC10)</f>
        <v>4</v>
      </c>
      <c r="BE10" s="9">
        <f>BD10/5</f>
        <v>0.8</v>
      </c>
    </row>
    <row r="11" spans="1:57" ht="15" customHeight="1">
      <c r="A11" s="104">
        <v>3</v>
      </c>
      <c r="B11" s="106" t="s">
        <v>40</v>
      </c>
      <c r="C11" s="108" t="s">
        <v>36</v>
      </c>
      <c r="D11" s="109">
        <v>3</v>
      </c>
      <c r="E11" s="103"/>
      <c r="F11" s="124">
        <v>1</v>
      </c>
      <c r="G11" s="126"/>
      <c r="H11" s="103">
        <v>1</v>
      </c>
      <c r="I11" s="36"/>
      <c r="J11" s="112"/>
      <c r="K11" s="115">
        <v>1</v>
      </c>
      <c r="L11" s="133"/>
      <c r="M11" s="134">
        <v>1</v>
      </c>
      <c r="N11" s="130"/>
      <c r="O11" s="112"/>
      <c r="P11" s="115">
        <v>2</v>
      </c>
      <c r="Q11" s="133"/>
      <c r="R11" s="134">
        <v>1</v>
      </c>
      <c r="S11" s="130"/>
      <c r="T11" s="112"/>
      <c r="U11" s="112"/>
      <c r="V11" s="115">
        <v>3</v>
      </c>
      <c r="W11" s="133"/>
      <c r="X11" s="134">
        <v>1</v>
      </c>
      <c r="Y11" s="130"/>
      <c r="Z11" s="112">
        <v>1</v>
      </c>
      <c r="AA11" s="8">
        <f>SUM(E11:Z11)</f>
        <v>12</v>
      </c>
      <c r="AB11" s="37">
        <f>AA11/13</f>
        <v>0.92307692307692313</v>
      </c>
      <c r="AC11" s="126"/>
      <c r="AD11" s="103"/>
      <c r="AE11" s="124">
        <v>2</v>
      </c>
      <c r="AF11" s="133"/>
      <c r="AG11" s="112"/>
      <c r="AH11" s="134">
        <v>2</v>
      </c>
      <c r="AI11" s="130"/>
      <c r="AJ11" s="112"/>
      <c r="AK11" s="115">
        <v>2</v>
      </c>
      <c r="AL11" s="133"/>
      <c r="AM11" s="112"/>
      <c r="AN11" s="134">
        <v>2</v>
      </c>
      <c r="AO11" s="8">
        <f>SUM(AC11:AN11)</f>
        <v>8</v>
      </c>
      <c r="AP11" s="141">
        <f>AO11/8</f>
        <v>1</v>
      </c>
      <c r="AQ11" s="8">
        <f>SUM(AA11+AO11)</f>
        <v>20</v>
      </c>
      <c r="AR11" s="37">
        <f>AQ11/21</f>
        <v>0.95238095238095233</v>
      </c>
      <c r="AS11" s="13"/>
      <c r="AT11" s="14"/>
      <c r="AU11" s="14"/>
      <c r="AV11" s="12">
        <v>1</v>
      </c>
      <c r="AW11" s="103"/>
      <c r="AX11" s="112"/>
      <c r="AY11" s="115">
        <v>2</v>
      </c>
      <c r="AZ11" s="133"/>
      <c r="BA11" s="112"/>
      <c r="BB11" s="112"/>
      <c r="BC11" s="134">
        <v>3</v>
      </c>
      <c r="BD11" s="8">
        <f>SUM(AW11:BC11)</f>
        <v>5</v>
      </c>
      <c r="BE11" s="9">
        <f>BD11/5</f>
        <v>1</v>
      </c>
    </row>
    <row r="12" spans="1:57" ht="15" customHeight="1">
      <c r="A12" s="105">
        <v>4</v>
      </c>
      <c r="B12" s="106" t="s">
        <v>44</v>
      </c>
      <c r="C12" s="108" t="s">
        <v>36</v>
      </c>
      <c r="D12" s="109">
        <v>3</v>
      </c>
      <c r="E12" s="103"/>
      <c r="F12" s="124">
        <v>1</v>
      </c>
      <c r="G12" s="126"/>
      <c r="H12" s="103">
        <v>1</v>
      </c>
      <c r="I12" s="36"/>
      <c r="J12" s="112"/>
      <c r="K12" s="115">
        <v>1</v>
      </c>
      <c r="L12" s="133"/>
      <c r="M12" s="134">
        <v>1</v>
      </c>
      <c r="N12" s="130"/>
      <c r="O12" s="112"/>
      <c r="P12" s="115">
        <v>2</v>
      </c>
      <c r="Q12" s="133"/>
      <c r="R12" s="134">
        <v>1</v>
      </c>
      <c r="S12" s="130"/>
      <c r="T12" s="112"/>
      <c r="U12" s="112"/>
      <c r="V12" s="115">
        <v>3</v>
      </c>
      <c r="W12" s="133"/>
      <c r="X12" s="134">
        <v>1</v>
      </c>
      <c r="Y12" s="130"/>
      <c r="Z12" s="112">
        <v>1</v>
      </c>
      <c r="AA12" s="8">
        <f>SUM(E12:Z12)</f>
        <v>12</v>
      </c>
      <c r="AB12" s="37">
        <f>AA12/13</f>
        <v>0.92307692307692313</v>
      </c>
      <c r="AC12" s="126"/>
      <c r="AD12" s="103"/>
      <c r="AE12" s="124">
        <v>2</v>
      </c>
      <c r="AF12" s="133"/>
      <c r="AG12" s="112"/>
      <c r="AH12" s="134">
        <v>2</v>
      </c>
      <c r="AI12" s="130"/>
      <c r="AJ12" s="112"/>
      <c r="AK12" s="115">
        <v>2</v>
      </c>
      <c r="AL12" s="133"/>
      <c r="AM12" s="112"/>
      <c r="AN12" s="134">
        <v>2</v>
      </c>
      <c r="AO12" s="8">
        <f>SUM(AC12:AN12)</f>
        <v>8</v>
      </c>
      <c r="AP12" s="141">
        <f>AO12/8</f>
        <v>1</v>
      </c>
      <c r="AQ12" s="8">
        <f>SUM(AA12+AO12)</f>
        <v>20</v>
      </c>
      <c r="AR12" s="37">
        <f>AQ12/21</f>
        <v>0.95238095238095233</v>
      </c>
      <c r="AS12" s="13"/>
      <c r="AT12" s="14"/>
      <c r="AU12" s="14"/>
      <c r="AV12" s="12">
        <v>1</v>
      </c>
      <c r="AW12" s="103"/>
      <c r="AX12" s="112"/>
      <c r="AY12" s="115">
        <v>2</v>
      </c>
      <c r="AZ12" s="133"/>
      <c r="BA12" s="112"/>
      <c r="BB12" s="112"/>
      <c r="BC12" s="134">
        <v>3</v>
      </c>
      <c r="BD12" s="8">
        <f>SUM(AW12:BC12)</f>
        <v>5</v>
      </c>
      <c r="BE12" s="9">
        <f>BD12/5</f>
        <v>1</v>
      </c>
    </row>
    <row r="13" spans="1:57" ht="15" customHeight="1">
      <c r="A13" s="104">
        <v>5</v>
      </c>
      <c r="B13" s="106" t="s">
        <v>39</v>
      </c>
      <c r="C13" s="108" t="s">
        <v>36</v>
      </c>
      <c r="D13" s="109">
        <v>3</v>
      </c>
      <c r="E13" s="103"/>
      <c r="F13" s="124">
        <v>1</v>
      </c>
      <c r="G13" s="126"/>
      <c r="H13" s="103">
        <v>1</v>
      </c>
      <c r="I13" s="36"/>
      <c r="J13" s="112"/>
      <c r="K13" s="115">
        <v>1</v>
      </c>
      <c r="L13" s="133"/>
      <c r="M13" s="134">
        <v>1</v>
      </c>
      <c r="N13" s="130"/>
      <c r="O13" s="112">
        <v>1</v>
      </c>
      <c r="P13" s="115"/>
      <c r="Q13" s="133"/>
      <c r="R13" s="134">
        <v>1</v>
      </c>
      <c r="S13" s="130"/>
      <c r="T13" s="112"/>
      <c r="U13" s="112"/>
      <c r="V13" s="115">
        <v>3</v>
      </c>
      <c r="W13" s="133"/>
      <c r="X13" s="134">
        <v>1</v>
      </c>
      <c r="Y13" s="130"/>
      <c r="Z13" s="112">
        <v>1</v>
      </c>
      <c r="AA13" s="8">
        <f>SUM(E13:Z13)</f>
        <v>11</v>
      </c>
      <c r="AB13" s="37">
        <f>AA13/13</f>
        <v>0.84615384615384615</v>
      </c>
      <c r="AC13" s="126"/>
      <c r="AD13" s="103"/>
      <c r="AE13" s="124">
        <v>2</v>
      </c>
      <c r="AF13" s="133"/>
      <c r="AG13" s="112"/>
      <c r="AH13" s="134">
        <v>2</v>
      </c>
      <c r="AI13" s="130"/>
      <c r="AJ13" s="112"/>
      <c r="AK13" s="115">
        <v>2</v>
      </c>
      <c r="AL13" s="133"/>
      <c r="AM13" s="112"/>
      <c r="AN13" s="134">
        <v>2</v>
      </c>
      <c r="AO13" s="8">
        <f>SUM(AC13:AN13)</f>
        <v>8</v>
      </c>
      <c r="AP13" s="141">
        <f>AO13/8</f>
        <v>1</v>
      </c>
      <c r="AQ13" s="8">
        <f>SUM(AA13+AO13)</f>
        <v>19</v>
      </c>
      <c r="AR13" s="37">
        <f>AQ13/21</f>
        <v>0.90476190476190477</v>
      </c>
      <c r="AS13" s="13"/>
      <c r="AT13" s="14"/>
      <c r="AU13" s="14"/>
      <c r="AV13" s="12">
        <v>1</v>
      </c>
      <c r="AW13" s="103"/>
      <c r="AX13" s="112"/>
      <c r="AY13" s="115">
        <v>2</v>
      </c>
      <c r="AZ13" s="133"/>
      <c r="BA13" s="112"/>
      <c r="BB13" s="112">
        <v>2</v>
      </c>
      <c r="BC13" s="134"/>
      <c r="BD13" s="8">
        <f>SUM(AW13:BC13)</f>
        <v>4</v>
      </c>
      <c r="BE13" s="9">
        <f>BD13/5</f>
        <v>0.8</v>
      </c>
    </row>
    <row r="14" spans="1:57" ht="15" customHeight="1">
      <c r="A14" s="105">
        <v>6</v>
      </c>
      <c r="B14" s="106" t="s">
        <v>41</v>
      </c>
      <c r="C14" s="108" t="s">
        <v>36</v>
      </c>
      <c r="D14" s="109">
        <v>3</v>
      </c>
      <c r="E14" s="103"/>
      <c r="F14" s="124">
        <v>1</v>
      </c>
      <c r="G14" s="126"/>
      <c r="H14" s="103">
        <v>1</v>
      </c>
      <c r="I14" s="36"/>
      <c r="J14" s="112"/>
      <c r="K14" s="115">
        <v>1</v>
      </c>
      <c r="L14" s="133"/>
      <c r="M14" s="134">
        <v>1</v>
      </c>
      <c r="N14" s="130"/>
      <c r="O14" s="112"/>
      <c r="P14" s="115">
        <v>2</v>
      </c>
      <c r="Q14" s="133"/>
      <c r="R14" s="134">
        <v>1</v>
      </c>
      <c r="S14" s="130"/>
      <c r="T14" s="112"/>
      <c r="U14" s="112"/>
      <c r="V14" s="115">
        <v>3</v>
      </c>
      <c r="W14" s="133"/>
      <c r="X14" s="134">
        <v>1</v>
      </c>
      <c r="Y14" s="130"/>
      <c r="Z14" s="112">
        <v>1</v>
      </c>
      <c r="AA14" s="8">
        <f>SUM(E14:Z14)</f>
        <v>12</v>
      </c>
      <c r="AB14" s="37">
        <f>AA14/13</f>
        <v>0.92307692307692313</v>
      </c>
      <c r="AC14" s="126"/>
      <c r="AD14" s="103"/>
      <c r="AE14" s="124">
        <v>2</v>
      </c>
      <c r="AF14" s="133"/>
      <c r="AG14" s="112"/>
      <c r="AH14" s="134">
        <v>2</v>
      </c>
      <c r="AI14" s="130"/>
      <c r="AJ14" s="112">
        <v>1</v>
      </c>
      <c r="AK14" s="115"/>
      <c r="AL14" s="133"/>
      <c r="AM14" s="112"/>
      <c r="AN14" s="134">
        <v>2</v>
      </c>
      <c r="AO14" s="8">
        <f>SUM(AC14:AN14)</f>
        <v>7</v>
      </c>
      <c r="AP14" s="141">
        <f>AO14/8</f>
        <v>0.875</v>
      </c>
      <c r="AQ14" s="8">
        <f>SUM(AA14+AO14)</f>
        <v>19</v>
      </c>
      <c r="AR14" s="37">
        <f>AQ14/21</f>
        <v>0.90476190476190477</v>
      </c>
      <c r="AS14" s="13"/>
      <c r="AT14" s="14"/>
      <c r="AU14" s="14"/>
      <c r="AV14" s="12">
        <v>1</v>
      </c>
      <c r="AW14" s="103"/>
      <c r="AX14" s="112"/>
      <c r="AY14" s="115">
        <v>2</v>
      </c>
      <c r="AZ14" s="133"/>
      <c r="BA14" s="112"/>
      <c r="BB14" s="112"/>
      <c r="BC14" s="134">
        <v>3</v>
      </c>
      <c r="BD14" s="8">
        <f>SUM(AW14:BC14)</f>
        <v>5</v>
      </c>
      <c r="BE14" s="9">
        <f>BD14/5</f>
        <v>1</v>
      </c>
    </row>
    <row r="15" spans="1:57" ht="15" customHeight="1">
      <c r="A15" s="104">
        <v>7</v>
      </c>
      <c r="B15" s="106" t="s">
        <v>51</v>
      </c>
      <c r="C15" s="108" t="s">
        <v>47</v>
      </c>
      <c r="D15" s="109">
        <v>3</v>
      </c>
      <c r="E15" s="103"/>
      <c r="F15" s="124">
        <v>1</v>
      </c>
      <c r="G15" s="126"/>
      <c r="H15" s="103">
        <v>1</v>
      </c>
      <c r="I15" s="36"/>
      <c r="J15" s="112"/>
      <c r="K15" s="115">
        <v>1</v>
      </c>
      <c r="L15" s="133"/>
      <c r="M15" s="134">
        <v>1</v>
      </c>
      <c r="N15" s="130"/>
      <c r="O15" s="112"/>
      <c r="P15" s="124">
        <v>2</v>
      </c>
      <c r="Q15" s="133"/>
      <c r="R15" s="134">
        <v>1</v>
      </c>
      <c r="S15" s="130"/>
      <c r="T15" s="112"/>
      <c r="U15" s="112"/>
      <c r="V15" s="115">
        <v>3</v>
      </c>
      <c r="W15" s="133"/>
      <c r="X15" s="134">
        <v>1</v>
      </c>
      <c r="Y15" s="130"/>
      <c r="Z15" s="112">
        <v>1</v>
      </c>
      <c r="AA15" s="8">
        <f>SUM(E15:Z15)</f>
        <v>12</v>
      </c>
      <c r="AB15" s="37">
        <f>AA15/13</f>
        <v>0.92307692307692313</v>
      </c>
      <c r="AC15" s="126"/>
      <c r="AD15" s="103">
        <v>1</v>
      </c>
      <c r="AE15" s="124"/>
      <c r="AF15" s="133"/>
      <c r="AG15" s="112"/>
      <c r="AH15" s="134">
        <v>2</v>
      </c>
      <c r="AI15" s="130"/>
      <c r="AJ15" s="112"/>
      <c r="AK15" s="115">
        <v>2</v>
      </c>
      <c r="AL15" s="133"/>
      <c r="AM15" s="112"/>
      <c r="AN15" s="134">
        <v>2</v>
      </c>
      <c r="AO15" s="8">
        <f>SUM(AC15:AN15)</f>
        <v>7</v>
      </c>
      <c r="AP15" s="141">
        <f>AO15/8</f>
        <v>0.875</v>
      </c>
      <c r="AQ15" s="8">
        <f>SUM(AA15+AO15)</f>
        <v>19</v>
      </c>
      <c r="AR15" s="37">
        <f>AQ15/21</f>
        <v>0.90476190476190477</v>
      </c>
      <c r="AS15" s="13"/>
      <c r="AT15" s="14"/>
      <c r="AU15" s="14"/>
      <c r="AV15" s="12">
        <v>1</v>
      </c>
      <c r="AW15" s="103"/>
      <c r="AX15" s="112"/>
      <c r="AY15" s="115">
        <v>2</v>
      </c>
      <c r="AZ15" s="133"/>
      <c r="BA15" s="112"/>
      <c r="BB15" s="112"/>
      <c r="BC15" s="134">
        <v>3</v>
      </c>
      <c r="BD15" s="8">
        <f>SUM(AW15:BC15)</f>
        <v>5</v>
      </c>
      <c r="BE15" s="9">
        <f>BD15/5</f>
        <v>1</v>
      </c>
    </row>
    <row r="16" spans="1:57" ht="15" customHeight="1">
      <c r="A16" s="105">
        <v>8</v>
      </c>
      <c r="B16" s="106" t="s">
        <v>38</v>
      </c>
      <c r="C16" s="108" t="s">
        <v>36</v>
      </c>
      <c r="D16" s="109">
        <v>3</v>
      </c>
      <c r="E16" s="103"/>
      <c r="F16" s="124">
        <v>1</v>
      </c>
      <c r="G16" s="126"/>
      <c r="H16" s="103">
        <v>1</v>
      </c>
      <c r="I16" s="36"/>
      <c r="J16" s="112"/>
      <c r="K16" s="115">
        <v>1</v>
      </c>
      <c r="L16" s="133"/>
      <c r="M16" s="134">
        <v>1</v>
      </c>
      <c r="N16" s="130">
        <v>0</v>
      </c>
      <c r="O16" s="112"/>
      <c r="P16" s="115"/>
      <c r="Q16" s="133"/>
      <c r="R16" s="134">
        <v>1</v>
      </c>
      <c r="S16" s="130"/>
      <c r="T16" s="112"/>
      <c r="U16" s="112"/>
      <c r="V16" s="115">
        <v>3</v>
      </c>
      <c r="W16" s="133"/>
      <c r="X16" s="134">
        <v>1</v>
      </c>
      <c r="Y16" s="130"/>
      <c r="Z16" s="112">
        <v>1</v>
      </c>
      <c r="AA16" s="8">
        <f>SUM(E16:Z16)</f>
        <v>10</v>
      </c>
      <c r="AB16" s="37">
        <f>AA16/13</f>
        <v>0.76923076923076927</v>
      </c>
      <c r="AC16" s="126"/>
      <c r="AD16" s="103"/>
      <c r="AE16" s="124">
        <v>2</v>
      </c>
      <c r="AF16" s="133"/>
      <c r="AG16" s="112"/>
      <c r="AH16" s="134">
        <v>2</v>
      </c>
      <c r="AI16" s="130"/>
      <c r="AJ16" s="112"/>
      <c r="AK16" s="115">
        <v>2</v>
      </c>
      <c r="AL16" s="133"/>
      <c r="AM16" s="112"/>
      <c r="AN16" s="134">
        <v>2</v>
      </c>
      <c r="AO16" s="8">
        <f>SUM(AC16:AN16)</f>
        <v>8</v>
      </c>
      <c r="AP16" s="141">
        <f>AO16/8</f>
        <v>1</v>
      </c>
      <c r="AQ16" s="8">
        <f>SUM(AA16+AO16)</f>
        <v>18</v>
      </c>
      <c r="AR16" s="37">
        <f>AQ16/21</f>
        <v>0.8571428571428571</v>
      </c>
      <c r="AS16" s="13"/>
      <c r="AT16" s="14"/>
      <c r="AU16" s="14"/>
      <c r="AV16" s="12">
        <v>1</v>
      </c>
      <c r="AW16" s="103"/>
      <c r="AX16" s="112"/>
      <c r="AY16" s="115">
        <v>2</v>
      </c>
      <c r="AZ16" s="133"/>
      <c r="BA16" s="112"/>
      <c r="BB16" s="112"/>
      <c r="BC16" s="134">
        <v>3</v>
      </c>
      <c r="BD16" s="8">
        <f>SUM(AW16:BC16)</f>
        <v>5</v>
      </c>
      <c r="BE16" s="9">
        <f>BD16/5</f>
        <v>1</v>
      </c>
    </row>
    <row r="17" spans="1:57" ht="15" customHeight="1">
      <c r="A17" s="104">
        <v>9</v>
      </c>
      <c r="B17" s="106" t="s">
        <v>42</v>
      </c>
      <c r="C17" s="108" t="s">
        <v>36</v>
      </c>
      <c r="D17" s="109">
        <v>3</v>
      </c>
      <c r="E17" s="103"/>
      <c r="F17" s="124">
        <v>1</v>
      </c>
      <c r="G17" s="126"/>
      <c r="H17" s="103">
        <v>1</v>
      </c>
      <c r="I17" s="36"/>
      <c r="J17" s="112"/>
      <c r="K17" s="115">
        <v>1</v>
      </c>
      <c r="L17" s="133"/>
      <c r="M17" s="134">
        <v>1</v>
      </c>
      <c r="N17" s="130">
        <v>0</v>
      </c>
      <c r="O17" s="112"/>
      <c r="P17" s="115"/>
      <c r="Q17" s="133"/>
      <c r="R17" s="134">
        <v>1</v>
      </c>
      <c r="S17" s="130"/>
      <c r="T17" s="112"/>
      <c r="U17" s="112"/>
      <c r="V17" s="115">
        <v>3</v>
      </c>
      <c r="W17" s="133"/>
      <c r="X17" s="134">
        <v>1</v>
      </c>
      <c r="Y17" s="130"/>
      <c r="Z17" s="112">
        <v>1</v>
      </c>
      <c r="AA17" s="8">
        <f>SUM(E17:Z17)</f>
        <v>10</v>
      </c>
      <c r="AB17" s="37">
        <f>AA17/13</f>
        <v>0.76923076923076927</v>
      </c>
      <c r="AC17" s="126"/>
      <c r="AD17" s="103"/>
      <c r="AE17" s="124">
        <v>2</v>
      </c>
      <c r="AF17" s="133"/>
      <c r="AG17" s="112"/>
      <c r="AH17" s="134">
        <v>2</v>
      </c>
      <c r="AI17" s="130"/>
      <c r="AJ17" s="112"/>
      <c r="AK17" s="115">
        <v>2</v>
      </c>
      <c r="AL17" s="133"/>
      <c r="AM17" s="112"/>
      <c r="AN17" s="134">
        <v>2</v>
      </c>
      <c r="AO17" s="8">
        <f>SUM(AC17:AN17)</f>
        <v>8</v>
      </c>
      <c r="AP17" s="141">
        <f>AO17/8</f>
        <v>1</v>
      </c>
      <c r="AQ17" s="8">
        <f>SUM(AA17+AO17)</f>
        <v>18</v>
      </c>
      <c r="AR17" s="37">
        <f>AQ17/21</f>
        <v>0.8571428571428571</v>
      </c>
      <c r="AS17" s="13"/>
      <c r="AT17" s="14"/>
      <c r="AU17" s="14"/>
      <c r="AV17" s="12">
        <v>1</v>
      </c>
      <c r="AW17" s="103"/>
      <c r="AX17" s="112"/>
      <c r="AY17" s="115">
        <v>2</v>
      </c>
      <c r="AZ17" s="133"/>
      <c r="BA17" s="112"/>
      <c r="BB17" s="112">
        <v>2</v>
      </c>
      <c r="BC17" s="134"/>
      <c r="BD17" s="8">
        <f>SUM(AW17:BC17)</f>
        <v>4</v>
      </c>
      <c r="BE17" s="9">
        <f>BD17/5</f>
        <v>0.8</v>
      </c>
    </row>
    <row r="18" spans="1:57" ht="15" customHeight="1">
      <c r="A18" s="105">
        <v>10</v>
      </c>
      <c r="B18" s="106" t="s">
        <v>43</v>
      </c>
      <c r="C18" s="108" t="s">
        <v>36</v>
      </c>
      <c r="D18" s="109">
        <v>3</v>
      </c>
      <c r="E18" s="103"/>
      <c r="F18" s="124">
        <v>1</v>
      </c>
      <c r="G18" s="126"/>
      <c r="H18" s="103">
        <v>1</v>
      </c>
      <c r="I18" s="36"/>
      <c r="J18" s="112"/>
      <c r="K18" s="115">
        <v>1</v>
      </c>
      <c r="L18" s="133"/>
      <c r="M18" s="134">
        <v>1</v>
      </c>
      <c r="N18" s="130">
        <v>0</v>
      </c>
      <c r="O18" s="112"/>
      <c r="P18" s="115"/>
      <c r="Q18" s="133"/>
      <c r="R18" s="134">
        <v>1</v>
      </c>
      <c r="S18" s="130"/>
      <c r="T18" s="112"/>
      <c r="U18" s="112"/>
      <c r="V18" s="115">
        <v>3</v>
      </c>
      <c r="W18" s="133"/>
      <c r="X18" s="134">
        <v>1</v>
      </c>
      <c r="Y18" s="130"/>
      <c r="Z18" s="112">
        <v>1</v>
      </c>
      <c r="AA18" s="8">
        <f>SUM(E18:Z18)</f>
        <v>10</v>
      </c>
      <c r="AB18" s="37">
        <f>AA18/13</f>
        <v>0.76923076923076927</v>
      </c>
      <c r="AC18" s="126"/>
      <c r="AD18" s="103"/>
      <c r="AE18" s="124">
        <v>2</v>
      </c>
      <c r="AF18" s="133"/>
      <c r="AG18" s="112"/>
      <c r="AH18" s="134">
        <v>2</v>
      </c>
      <c r="AI18" s="130"/>
      <c r="AJ18" s="112"/>
      <c r="AK18" s="115">
        <v>2</v>
      </c>
      <c r="AL18" s="133"/>
      <c r="AM18" s="112"/>
      <c r="AN18" s="134">
        <v>2</v>
      </c>
      <c r="AO18" s="8">
        <f>SUM(AC18:AN18)</f>
        <v>8</v>
      </c>
      <c r="AP18" s="141">
        <f>AO18/8</f>
        <v>1</v>
      </c>
      <c r="AQ18" s="8">
        <f>SUM(AA18+AO18)</f>
        <v>18</v>
      </c>
      <c r="AR18" s="37">
        <f>AQ18/21</f>
        <v>0.8571428571428571</v>
      </c>
      <c r="AS18" s="13"/>
      <c r="AT18" s="14"/>
      <c r="AU18" s="14"/>
      <c r="AV18" s="12">
        <v>1</v>
      </c>
      <c r="AW18" s="103"/>
      <c r="AX18" s="112"/>
      <c r="AY18" s="115">
        <v>2</v>
      </c>
      <c r="AZ18" s="133"/>
      <c r="BA18" s="112"/>
      <c r="BB18" s="112">
        <v>2</v>
      </c>
      <c r="BC18" s="134"/>
      <c r="BD18" s="8">
        <f>SUM(AW18:BC18)</f>
        <v>4</v>
      </c>
      <c r="BE18" s="9">
        <f>BD18/5</f>
        <v>0.8</v>
      </c>
    </row>
    <row r="19" spans="1:57" ht="15" customHeight="1">
      <c r="A19" s="104">
        <v>11</v>
      </c>
      <c r="B19" s="106" t="s">
        <v>45</v>
      </c>
      <c r="C19" s="108" t="s">
        <v>36</v>
      </c>
      <c r="D19" s="109">
        <v>3</v>
      </c>
      <c r="E19" s="103"/>
      <c r="F19" s="124">
        <v>1</v>
      </c>
      <c r="G19" s="126"/>
      <c r="H19" s="103">
        <v>1</v>
      </c>
      <c r="I19" s="36"/>
      <c r="J19" s="112"/>
      <c r="K19" s="115">
        <v>1</v>
      </c>
      <c r="L19" s="133"/>
      <c r="M19" s="134">
        <v>1</v>
      </c>
      <c r="N19" s="130"/>
      <c r="O19" s="112"/>
      <c r="P19" s="115">
        <v>2</v>
      </c>
      <c r="Q19" s="133"/>
      <c r="R19" s="134">
        <v>1</v>
      </c>
      <c r="S19" s="130"/>
      <c r="T19" s="112"/>
      <c r="U19" s="112">
        <v>2</v>
      </c>
      <c r="V19" s="115"/>
      <c r="W19" s="133"/>
      <c r="X19" s="134">
        <v>1</v>
      </c>
      <c r="Y19" s="130"/>
      <c r="Z19" s="112">
        <v>1</v>
      </c>
      <c r="AA19" s="8">
        <f>SUM(E19:Z19)</f>
        <v>11</v>
      </c>
      <c r="AB19" s="37">
        <f>AA19/13</f>
        <v>0.84615384615384615</v>
      </c>
      <c r="AC19" s="126"/>
      <c r="AD19" s="103">
        <v>1</v>
      </c>
      <c r="AE19" s="124"/>
      <c r="AF19" s="133"/>
      <c r="AG19" s="112"/>
      <c r="AH19" s="134">
        <v>2</v>
      </c>
      <c r="AI19" s="130"/>
      <c r="AJ19" s="112"/>
      <c r="AK19" s="115">
        <v>2</v>
      </c>
      <c r="AL19" s="133"/>
      <c r="AM19" s="112"/>
      <c r="AN19" s="134">
        <v>2</v>
      </c>
      <c r="AO19" s="8">
        <f>SUM(AC19:AN19)</f>
        <v>7</v>
      </c>
      <c r="AP19" s="141">
        <f>AO19/8</f>
        <v>0.875</v>
      </c>
      <c r="AQ19" s="8">
        <f>SUM(AA19+AO19)</f>
        <v>18</v>
      </c>
      <c r="AR19" s="37">
        <f>AQ19/21</f>
        <v>0.8571428571428571</v>
      </c>
      <c r="AS19" s="13"/>
      <c r="AT19" s="14"/>
      <c r="AU19" s="14"/>
      <c r="AV19" s="12">
        <v>1</v>
      </c>
      <c r="AW19" s="103"/>
      <c r="AX19" s="112"/>
      <c r="AY19" s="115">
        <v>2</v>
      </c>
      <c r="AZ19" s="133"/>
      <c r="BA19" s="112"/>
      <c r="BB19" s="112">
        <v>2</v>
      </c>
      <c r="BC19" s="134"/>
      <c r="BD19" s="8">
        <f>SUM(AW19:BC19)</f>
        <v>4</v>
      </c>
      <c r="BE19" s="9">
        <f>BD19/5</f>
        <v>0.8</v>
      </c>
    </row>
    <row r="20" spans="1:57" ht="15" customHeight="1">
      <c r="A20" s="105">
        <v>12</v>
      </c>
      <c r="B20" s="106" t="s">
        <v>46</v>
      </c>
      <c r="C20" s="108" t="s">
        <v>47</v>
      </c>
      <c r="D20" s="109">
        <v>3</v>
      </c>
      <c r="E20" s="103"/>
      <c r="F20" s="124">
        <v>1</v>
      </c>
      <c r="G20" s="126"/>
      <c r="H20" s="103">
        <v>1</v>
      </c>
      <c r="I20" s="36"/>
      <c r="J20" s="112">
        <v>0</v>
      </c>
      <c r="K20" s="115"/>
      <c r="L20" s="133"/>
      <c r="M20" s="134">
        <v>1</v>
      </c>
      <c r="N20" s="130"/>
      <c r="O20" s="112"/>
      <c r="P20" s="124">
        <v>2</v>
      </c>
      <c r="Q20" s="133"/>
      <c r="R20" s="134">
        <v>1</v>
      </c>
      <c r="S20" s="130"/>
      <c r="T20" s="112"/>
      <c r="U20" s="112">
        <v>2</v>
      </c>
      <c r="V20" s="115"/>
      <c r="W20" s="133"/>
      <c r="X20" s="134">
        <v>1</v>
      </c>
      <c r="Y20" s="130"/>
      <c r="Z20" s="112">
        <v>1</v>
      </c>
      <c r="AA20" s="8">
        <f>SUM(E20:Z20)</f>
        <v>10</v>
      </c>
      <c r="AB20" s="37">
        <f>AA20/13</f>
        <v>0.76923076923076927</v>
      </c>
      <c r="AC20" s="126"/>
      <c r="AD20" s="103"/>
      <c r="AE20" s="124">
        <v>2</v>
      </c>
      <c r="AF20" s="133"/>
      <c r="AG20" s="112"/>
      <c r="AH20" s="134">
        <v>2</v>
      </c>
      <c r="AI20" s="130"/>
      <c r="AJ20" s="112"/>
      <c r="AK20" s="115">
        <v>2</v>
      </c>
      <c r="AL20" s="133"/>
      <c r="AM20" s="112"/>
      <c r="AN20" s="134">
        <v>2</v>
      </c>
      <c r="AO20" s="8">
        <f>SUM(AC20:AN20)</f>
        <v>8</v>
      </c>
      <c r="AP20" s="141">
        <f>AO20/8</f>
        <v>1</v>
      </c>
      <c r="AQ20" s="8">
        <f>SUM(AA20+AO20)</f>
        <v>18</v>
      </c>
      <c r="AR20" s="37">
        <f>AQ20/21</f>
        <v>0.8571428571428571</v>
      </c>
      <c r="AS20" s="13"/>
      <c r="AT20" s="14"/>
      <c r="AU20" s="14"/>
      <c r="AV20" s="12">
        <v>1</v>
      </c>
      <c r="AW20" s="103"/>
      <c r="AX20" s="112"/>
      <c r="AY20" s="115">
        <v>2</v>
      </c>
      <c r="AZ20" s="133"/>
      <c r="BA20" s="112"/>
      <c r="BB20" s="112"/>
      <c r="BC20" s="134">
        <v>3</v>
      </c>
      <c r="BD20" s="8">
        <f>SUM(AW20:BC20)</f>
        <v>5</v>
      </c>
      <c r="BE20" s="9">
        <f>BD20/5</f>
        <v>1</v>
      </c>
    </row>
    <row r="21" spans="1:57" ht="15" customHeight="1">
      <c r="A21" s="104">
        <v>13</v>
      </c>
      <c r="B21" s="106" t="s">
        <v>48</v>
      </c>
      <c r="C21" s="108" t="s">
        <v>47</v>
      </c>
      <c r="D21" s="109">
        <v>3</v>
      </c>
      <c r="E21" s="103"/>
      <c r="F21" s="124">
        <v>1</v>
      </c>
      <c r="G21" s="126"/>
      <c r="H21" s="103">
        <v>1</v>
      </c>
      <c r="I21" s="36"/>
      <c r="J21" s="112"/>
      <c r="K21" s="115">
        <v>1</v>
      </c>
      <c r="L21" s="133"/>
      <c r="M21" s="134">
        <v>1</v>
      </c>
      <c r="N21" s="130"/>
      <c r="O21" s="112"/>
      <c r="P21" s="124">
        <v>2</v>
      </c>
      <c r="Q21" s="133"/>
      <c r="R21" s="134">
        <v>1</v>
      </c>
      <c r="S21" s="130"/>
      <c r="T21" s="112"/>
      <c r="U21" s="112">
        <v>2</v>
      </c>
      <c r="V21" s="115"/>
      <c r="W21" s="133"/>
      <c r="X21" s="134">
        <v>1</v>
      </c>
      <c r="Y21" s="130"/>
      <c r="Z21" s="112">
        <v>1</v>
      </c>
      <c r="AA21" s="8">
        <f>SUM(E21:Z21)</f>
        <v>11</v>
      </c>
      <c r="AB21" s="37">
        <f>AA21/13</f>
        <v>0.84615384615384615</v>
      </c>
      <c r="AC21" s="126"/>
      <c r="AD21" s="103">
        <v>1</v>
      </c>
      <c r="AE21" s="124"/>
      <c r="AF21" s="133"/>
      <c r="AG21" s="112"/>
      <c r="AH21" s="134">
        <v>2</v>
      </c>
      <c r="AI21" s="130"/>
      <c r="AJ21" s="112"/>
      <c r="AK21" s="115">
        <v>2</v>
      </c>
      <c r="AL21" s="133"/>
      <c r="AM21" s="112"/>
      <c r="AN21" s="134">
        <v>2</v>
      </c>
      <c r="AO21" s="8">
        <f>SUM(AC21:AN21)</f>
        <v>7</v>
      </c>
      <c r="AP21" s="141">
        <f>AO21/8</f>
        <v>0.875</v>
      </c>
      <c r="AQ21" s="8">
        <f>SUM(AA21+AO21)</f>
        <v>18</v>
      </c>
      <c r="AR21" s="37">
        <f>AQ21/21</f>
        <v>0.8571428571428571</v>
      </c>
      <c r="AS21" s="13"/>
      <c r="AT21" s="14"/>
      <c r="AU21" s="14"/>
      <c r="AV21" s="12">
        <v>1</v>
      </c>
      <c r="AW21" s="103"/>
      <c r="AX21" s="112"/>
      <c r="AY21" s="115">
        <v>2</v>
      </c>
      <c r="AZ21" s="133"/>
      <c r="BA21" s="112"/>
      <c r="BB21" s="112"/>
      <c r="BC21" s="134">
        <v>3</v>
      </c>
      <c r="BD21" s="8">
        <f>SUM(AW21:BC21)</f>
        <v>5</v>
      </c>
      <c r="BE21" s="9">
        <f>BD21/5</f>
        <v>1</v>
      </c>
    </row>
    <row r="22" spans="1:57" ht="15" customHeight="1">
      <c r="A22" s="105">
        <v>14</v>
      </c>
      <c r="B22" s="106" t="s">
        <v>49</v>
      </c>
      <c r="C22" s="108" t="s">
        <v>47</v>
      </c>
      <c r="D22" s="109">
        <v>3</v>
      </c>
      <c r="E22" s="103"/>
      <c r="F22" s="124">
        <v>1</v>
      </c>
      <c r="G22" s="126"/>
      <c r="H22" s="103">
        <v>1</v>
      </c>
      <c r="I22" s="36"/>
      <c r="J22" s="112"/>
      <c r="K22" s="115">
        <v>1</v>
      </c>
      <c r="L22" s="133"/>
      <c r="M22" s="134">
        <v>1</v>
      </c>
      <c r="N22" s="130"/>
      <c r="O22" s="112"/>
      <c r="P22" s="124">
        <v>2</v>
      </c>
      <c r="Q22" s="133">
        <v>0</v>
      </c>
      <c r="R22" s="134"/>
      <c r="S22" s="130"/>
      <c r="T22" s="112"/>
      <c r="U22" s="112"/>
      <c r="V22" s="115">
        <v>3</v>
      </c>
      <c r="W22" s="133"/>
      <c r="X22" s="134">
        <v>1</v>
      </c>
      <c r="Y22" s="130"/>
      <c r="Z22" s="112">
        <v>1</v>
      </c>
      <c r="AA22" s="8">
        <f>SUM(E22:Z22)</f>
        <v>11</v>
      </c>
      <c r="AB22" s="37">
        <f>AA22/13</f>
        <v>0.84615384615384615</v>
      </c>
      <c r="AC22" s="126"/>
      <c r="AD22" s="103">
        <v>1</v>
      </c>
      <c r="AE22" s="124"/>
      <c r="AF22" s="133"/>
      <c r="AG22" s="112"/>
      <c r="AH22" s="134">
        <v>2</v>
      </c>
      <c r="AI22" s="130"/>
      <c r="AJ22" s="112"/>
      <c r="AK22" s="115">
        <v>2</v>
      </c>
      <c r="AL22" s="133"/>
      <c r="AM22" s="112"/>
      <c r="AN22" s="134">
        <v>2</v>
      </c>
      <c r="AO22" s="8">
        <f>SUM(AC22:AN22)</f>
        <v>7</v>
      </c>
      <c r="AP22" s="141">
        <f>AO22/8</f>
        <v>0.875</v>
      </c>
      <c r="AQ22" s="8">
        <f>SUM(AA22+AO22)</f>
        <v>18</v>
      </c>
      <c r="AR22" s="37">
        <f>AQ22/21</f>
        <v>0.8571428571428571</v>
      </c>
      <c r="AS22" s="13"/>
      <c r="AT22" s="14"/>
      <c r="AU22" s="14"/>
      <c r="AV22" s="12">
        <v>1</v>
      </c>
      <c r="AW22" s="103"/>
      <c r="AX22" s="112"/>
      <c r="AY22" s="115">
        <v>2</v>
      </c>
      <c r="AZ22" s="133"/>
      <c r="BA22" s="112"/>
      <c r="BB22" s="112"/>
      <c r="BC22" s="134">
        <v>3</v>
      </c>
      <c r="BD22" s="8">
        <f>SUM(AW22:BC22)</f>
        <v>5</v>
      </c>
      <c r="BE22" s="9">
        <f>BD22/5</f>
        <v>1</v>
      </c>
    </row>
    <row r="23" spans="1:57" ht="15" customHeight="1">
      <c r="A23" s="104">
        <v>15</v>
      </c>
      <c r="B23" s="106" t="s">
        <v>50</v>
      </c>
      <c r="C23" s="108" t="s">
        <v>47</v>
      </c>
      <c r="D23" s="109">
        <v>3</v>
      </c>
      <c r="E23" s="103"/>
      <c r="F23" s="124">
        <v>1</v>
      </c>
      <c r="G23" s="126"/>
      <c r="H23" s="103">
        <v>1</v>
      </c>
      <c r="I23" s="36"/>
      <c r="J23" s="112"/>
      <c r="K23" s="115">
        <v>1</v>
      </c>
      <c r="L23" s="133"/>
      <c r="M23" s="134">
        <v>1</v>
      </c>
      <c r="N23" s="130"/>
      <c r="O23" s="112"/>
      <c r="P23" s="124">
        <v>2</v>
      </c>
      <c r="Q23" s="133">
        <v>0</v>
      </c>
      <c r="R23" s="134"/>
      <c r="S23" s="130"/>
      <c r="T23" s="112"/>
      <c r="U23" s="112"/>
      <c r="V23" s="115">
        <v>3</v>
      </c>
      <c r="W23" s="133"/>
      <c r="X23" s="134">
        <v>1</v>
      </c>
      <c r="Y23" s="130"/>
      <c r="Z23" s="112">
        <v>1</v>
      </c>
      <c r="AA23" s="8">
        <f>SUM(E23:Z23)</f>
        <v>11</v>
      </c>
      <c r="AB23" s="37">
        <f>AA23/13</f>
        <v>0.84615384615384615</v>
      </c>
      <c r="AC23" s="126"/>
      <c r="AD23" s="103"/>
      <c r="AE23" s="124">
        <v>2</v>
      </c>
      <c r="AF23" s="133"/>
      <c r="AG23" s="112"/>
      <c r="AH23" s="134">
        <v>2</v>
      </c>
      <c r="AI23" s="130"/>
      <c r="AJ23" s="112">
        <v>1</v>
      </c>
      <c r="AK23" s="115"/>
      <c r="AL23" s="133"/>
      <c r="AM23" s="112"/>
      <c r="AN23" s="134">
        <v>2</v>
      </c>
      <c r="AO23" s="8">
        <f>SUM(AC23:AN23)</f>
        <v>7</v>
      </c>
      <c r="AP23" s="141">
        <f>AO23/8</f>
        <v>0.875</v>
      </c>
      <c r="AQ23" s="8">
        <f>SUM(AA23+AO23)</f>
        <v>18</v>
      </c>
      <c r="AR23" s="37">
        <f>AQ23/21</f>
        <v>0.8571428571428571</v>
      </c>
      <c r="AS23" s="13"/>
      <c r="AT23" s="14"/>
      <c r="AU23" s="14"/>
      <c r="AV23" s="12">
        <v>1</v>
      </c>
      <c r="AW23" s="103"/>
      <c r="AX23" s="112"/>
      <c r="AY23" s="115">
        <v>2</v>
      </c>
      <c r="AZ23" s="133"/>
      <c r="BA23" s="112"/>
      <c r="BB23" s="112"/>
      <c r="BC23" s="134">
        <v>3</v>
      </c>
      <c r="BD23" s="8">
        <f>SUM(AW23:BC23)</f>
        <v>5</v>
      </c>
      <c r="BE23" s="9">
        <f>BD23/5</f>
        <v>1</v>
      </c>
    </row>
    <row r="24" spans="1:57" ht="15" customHeight="1">
      <c r="A24" s="105">
        <v>16</v>
      </c>
      <c r="B24" s="106" t="s">
        <v>54</v>
      </c>
      <c r="C24" s="108" t="s">
        <v>47</v>
      </c>
      <c r="D24" s="109">
        <v>3</v>
      </c>
      <c r="E24" s="103"/>
      <c r="F24" s="124">
        <v>1</v>
      </c>
      <c r="G24" s="126"/>
      <c r="H24" s="103">
        <v>1</v>
      </c>
      <c r="I24" s="36"/>
      <c r="J24" s="112"/>
      <c r="K24" s="115">
        <v>1</v>
      </c>
      <c r="L24" s="133"/>
      <c r="M24" s="134">
        <v>1</v>
      </c>
      <c r="N24" s="130"/>
      <c r="O24" s="112"/>
      <c r="P24" s="124">
        <v>2</v>
      </c>
      <c r="Q24" s="133"/>
      <c r="R24" s="134">
        <v>1</v>
      </c>
      <c r="S24" s="130"/>
      <c r="T24" s="112"/>
      <c r="U24" s="112">
        <v>2</v>
      </c>
      <c r="V24" s="115"/>
      <c r="W24" s="133"/>
      <c r="X24" s="134">
        <v>1</v>
      </c>
      <c r="Y24" s="130">
        <v>0</v>
      </c>
      <c r="Z24" s="112"/>
      <c r="AA24" s="8">
        <f>SUM(E24:Z24)</f>
        <v>10</v>
      </c>
      <c r="AB24" s="37">
        <f>AA24/13</f>
        <v>0.76923076923076927</v>
      </c>
      <c r="AC24" s="126"/>
      <c r="AD24" s="103"/>
      <c r="AE24" s="124">
        <v>2</v>
      </c>
      <c r="AF24" s="133"/>
      <c r="AG24" s="112"/>
      <c r="AH24" s="134">
        <v>2</v>
      </c>
      <c r="AI24" s="130"/>
      <c r="AJ24" s="112"/>
      <c r="AK24" s="115">
        <v>2</v>
      </c>
      <c r="AL24" s="133"/>
      <c r="AM24" s="112"/>
      <c r="AN24" s="134">
        <v>2</v>
      </c>
      <c r="AO24" s="8">
        <f>SUM(AC24:AN24)</f>
        <v>8</v>
      </c>
      <c r="AP24" s="141">
        <f>AO24/8</f>
        <v>1</v>
      </c>
      <c r="AQ24" s="8">
        <f>SUM(AA24+AO24)</f>
        <v>18</v>
      </c>
      <c r="AR24" s="37">
        <f>AQ24/21</f>
        <v>0.8571428571428571</v>
      </c>
      <c r="AS24" s="13"/>
      <c r="AT24" s="14"/>
      <c r="AU24" s="14"/>
      <c r="AV24" s="12">
        <v>1</v>
      </c>
      <c r="AW24" s="103"/>
      <c r="AX24" s="112"/>
      <c r="AY24" s="115">
        <v>2</v>
      </c>
      <c r="AZ24" s="133"/>
      <c r="BA24" s="112"/>
      <c r="BB24" s="112"/>
      <c r="BC24" s="134">
        <v>3</v>
      </c>
      <c r="BD24" s="8">
        <f>SUM(AW24:BC24)</f>
        <v>5</v>
      </c>
      <c r="BE24" s="9">
        <f>BD24/5</f>
        <v>1</v>
      </c>
    </row>
    <row r="25" spans="1:57" ht="15" customHeight="1">
      <c r="A25" s="104">
        <v>17</v>
      </c>
      <c r="B25" s="106" t="s">
        <v>57</v>
      </c>
      <c r="C25" s="108" t="s">
        <v>47</v>
      </c>
      <c r="D25" s="109">
        <v>3</v>
      </c>
      <c r="E25" s="103"/>
      <c r="F25" s="124">
        <v>1</v>
      </c>
      <c r="G25" s="126"/>
      <c r="H25" s="103">
        <v>1</v>
      </c>
      <c r="I25" s="36"/>
      <c r="J25" s="112"/>
      <c r="K25" s="115">
        <v>1</v>
      </c>
      <c r="L25" s="133"/>
      <c r="M25" s="134">
        <v>1</v>
      </c>
      <c r="N25" s="130"/>
      <c r="O25" s="112"/>
      <c r="P25" s="115">
        <v>2</v>
      </c>
      <c r="Q25" s="133">
        <v>0</v>
      </c>
      <c r="R25" s="134"/>
      <c r="S25" s="130"/>
      <c r="T25" s="112"/>
      <c r="U25" s="112"/>
      <c r="V25" s="115">
        <v>3</v>
      </c>
      <c r="W25" s="133"/>
      <c r="X25" s="134">
        <v>1</v>
      </c>
      <c r="Y25" s="130"/>
      <c r="Z25" s="112">
        <v>1</v>
      </c>
      <c r="AA25" s="8">
        <f>SUM(E25:Z25)</f>
        <v>11</v>
      </c>
      <c r="AB25" s="37">
        <f>AA25/13</f>
        <v>0.84615384615384615</v>
      </c>
      <c r="AC25" s="126"/>
      <c r="AD25" s="103"/>
      <c r="AE25" s="124">
        <v>2</v>
      </c>
      <c r="AF25" s="133"/>
      <c r="AG25" s="112"/>
      <c r="AH25" s="134">
        <v>2</v>
      </c>
      <c r="AI25" s="130"/>
      <c r="AJ25" s="112"/>
      <c r="AK25" s="115">
        <v>2</v>
      </c>
      <c r="AL25" s="133"/>
      <c r="AM25" s="112">
        <v>1</v>
      </c>
      <c r="AN25" s="134"/>
      <c r="AO25" s="8">
        <f>SUM(AC25:AN25)</f>
        <v>7</v>
      </c>
      <c r="AP25" s="141">
        <f>AO25/8</f>
        <v>0.875</v>
      </c>
      <c r="AQ25" s="8">
        <f>SUM(AA25+AO25)</f>
        <v>18</v>
      </c>
      <c r="AR25" s="37">
        <f>AQ25/21</f>
        <v>0.8571428571428571</v>
      </c>
      <c r="AS25" s="13"/>
      <c r="AT25" s="14"/>
      <c r="AU25" s="14"/>
      <c r="AV25" s="12">
        <v>1</v>
      </c>
      <c r="AW25" s="103"/>
      <c r="AX25" s="112"/>
      <c r="AY25" s="115">
        <v>2</v>
      </c>
      <c r="AZ25" s="133"/>
      <c r="BA25" s="112"/>
      <c r="BB25" s="112"/>
      <c r="BC25" s="134">
        <v>3</v>
      </c>
      <c r="BD25" s="8">
        <f>SUM(AW25:BC25)</f>
        <v>5</v>
      </c>
      <c r="BE25" s="9">
        <f>BD25/5</f>
        <v>1</v>
      </c>
    </row>
    <row r="26" spans="1:57" ht="15" customHeight="1">
      <c r="A26" s="105">
        <v>18</v>
      </c>
      <c r="B26" s="106" t="s">
        <v>53</v>
      </c>
      <c r="C26" s="108" t="s">
        <v>47</v>
      </c>
      <c r="D26" s="109">
        <v>3</v>
      </c>
      <c r="E26" s="103"/>
      <c r="F26" s="124">
        <v>1</v>
      </c>
      <c r="G26" s="126"/>
      <c r="H26" s="103">
        <v>1</v>
      </c>
      <c r="I26" s="36"/>
      <c r="J26" s="112"/>
      <c r="K26" s="115">
        <v>1</v>
      </c>
      <c r="L26" s="133"/>
      <c r="M26" s="134">
        <v>1</v>
      </c>
      <c r="N26" s="130"/>
      <c r="O26" s="112"/>
      <c r="P26" s="124">
        <v>2</v>
      </c>
      <c r="Q26" s="133"/>
      <c r="R26" s="134">
        <v>1</v>
      </c>
      <c r="S26" s="130"/>
      <c r="T26" s="112"/>
      <c r="U26" s="112"/>
      <c r="V26" s="115">
        <v>3</v>
      </c>
      <c r="W26" s="133"/>
      <c r="X26" s="134">
        <v>1</v>
      </c>
      <c r="Y26" s="130"/>
      <c r="Z26" s="112">
        <v>1</v>
      </c>
      <c r="AA26" s="8">
        <f>SUM(E26:Z26)</f>
        <v>12</v>
      </c>
      <c r="AB26" s="37">
        <f>AA26/13</f>
        <v>0.92307692307692313</v>
      </c>
      <c r="AC26" s="126"/>
      <c r="AD26" s="103">
        <v>1</v>
      </c>
      <c r="AE26" s="124"/>
      <c r="AF26" s="133"/>
      <c r="AG26" s="112"/>
      <c r="AH26" s="134">
        <v>2</v>
      </c>
      <c r="AI26" s="130"/>
      <c r="AJ26" s="112">
        <v>1</v>
      </c>
      <c r="AK26" s="115"/>
      <c r="AL26" s="133"/>
      <c r="AM26" s="112">
        <v>1</v>
      </c>
      <c r="AN26" s="134"/>
      <c r="AO26" s="8">
        <f>SUM(AC26:AN26)</f>
        <v>5</v>
      </c>
      <c r="AP26" s="141">
        <f>AO26/8</f>
        <v>0.625</v>
      </c>
      <c r="AQ26" s="8">
        <f>SUM(AA26+AO26)</f>
        <v>17</v>
      </c>
      <c r="AR26" s="37">
        <f>AQ26/21</f>
        <v>0.80952380952380953</v>
      </c>
      <c r="AS26" s="13"/>
      <c r="AT26" s="14"/>
      <c r="AU26" s="14"/>
      <c r="AV26" s="12">
        <v>1</v>
      </c>
      <c r="AW26" s="103"/>
      <c r="AX26" s="112"/>
      <c r="AY26" s="115">
        <v>2</v>
      </c>
      <c r="AZ26" s="133"/>
      <c r="BA26" s="112"/>
      <c r="BB26" s="112"/>
      <c r="BC26" s="134">
        <v>3</v>
      </c>
      <c r="BD26" s="8">
        <f>SUM(AW26:BC26)</f>
        <v>5</v>
      </c>
      <c r="BE26" s="9">
        <f>BD26/5</f>
        <v>1</v>
      </c>
    </row>
    <row r="27" spans="1:57" ht="15" customHeight="1">
      <c r="A27" s="104">
        <v>19</v>
      </c>
      <c r="B27" s="106" t="s">
        <v>52</v>
      </c>
      <c r="C27" s="108" t="s">
        <v>47</v>
      </c>
      <c r="D27" s="109">
        <v>3</v>
      </c>
      <c r="E27" s="103"/>
      <c r="F27" s="124">
        <v>1</v>
      </c>
      <c r="G27" s="126"/>
      <c r="H27" s="103">
        <v>1</v>
      </c>
      <c r="I27" s="36"/>
      <c r="J27" s="112"/>
      <c r="K27" s="115">
        <v>1</v>
      </c>
      <c r="L27" s="133"/>
      <c r="M27" s="134">
        <v>1</v>
      </c>
      <c r="N27" s="130"/>
      <c r="O27" s="112"/>
      <c r="P27" s="124">
        <v>2</v>
      </c>
      <c r="Q27" s="133">
        <v>0</v>
      </c>
      <c r="R27" s="134"/>
      <c r="S27" s="130"/>
      <c r="T27" s="112"/>
      <c r="U27" s="112"/>
      <c r="V27" s="115">
        <v>3</v>
      </c>
      <c r="W27" s="133"/>
      <c r="X27" s="134">
        <v>1</v>
      </c>
      <c r="Y27" s="130"/>
      <c r="Z27" s="112">
        <v>1</v>
      </c>
      <c r="AA27" s="8">
        <f>SUM(E27:Z27)</f>
        <v>11</v>
      </c>
      <c r="AB27" s="37">
        <f>AA27/13</f>
        <v>0.84615384615384615</v>
      </c>
      <c r="AC27" s="126"/>
      <c r="AD27" s="103">
        <v>1</v>
      </c>
      <c r="AE27" s="124"/>
      <c r="AF27" s="133"/>
      <c r="AG27" s="112"/>
      <c r="AH27" s="134">
        <v>2</v>
      </c>
      <c r="AI27" s="130"/>
      <c r="AJ27" s="112"/>
      <c r="AK27" s="115">
        <v>2</v>
      </c>
      <c r="AL27" s="133">
        <v>0</v>
      </c>
      <c r="AM27" s="112"/>
      <c r="AN27" s="134"/>
      <c r="AO27" s="8">
        <f>SUM(AC27:AN27)</f>
        <v>5</v>
      </c>
      <c r="AP27" s="141">
        <f>AO27/8</f>
        <v>0.625</v>
      </c>
      <c r="AQ27" s="8">
        <f>SUM(AA27+AO27)</f>
        <v>16</v>
      </c>
      <c r="AR27" s="37">
        <f>AQ27/21</f>
        <v>0.76190476190476186</v>
      </c>
      <c r="AS27" s="13"/>
      <c r="AT27" s="14"/>
      <c r="AU27" s="14"/>
      <c r="AV27" s="12">
        <v>1</v>
      </c>
      <c r="AW27" s="103"/>
      <c r="AX27" s="112"/>
      <c r="AY27" s="115">
        <v>2</v>
      </c>
      <c r="AZ27" s="133"/>
      <c r="BA27" s="112"/>
      <c r="BB27" s="112"/>
      <c r="BC27" s="134">
        <v>3</v>
      </c>
      <c r="BD27" s="8">
        <f>SUM(AW27:BC27)</f>
        <v>5</v>
      </c>
      <c r="BE27" s="9">
        <f>BD27/5</f>
        <v>1</v>
      </c>
    </row>
    <row r="28" spans="1:57" ht="15" customHeight="1">
      <c r="A28" s="105">
        <v>20</v>
      </c>
      <c r="B28" s="106" t="s">
        <v>56</v>
      </c>
      <c r="C28" s="108" t="s">
        <v>47</v>
      </c>
      <c r="D28" s="109">
        <v>3</v>
      </c>
      <c r="E28" s="103"/>
      <c r="F28" s="124">
        <v>1</v>
      </c>
      <c r="G28" s="126"/>
      <c r="H28" s="103">
        <v>1</v>
      </c>
      <c r="I28" s="36"/>
      <c r="J28" s="112"/>
      <c r="K28" s="115">
        <v>1</v>
      </c>
      <c r="L28" s="133"/>
      <c r="M28" s="134">
        <v>1</v>
      </c>
      <c r="N28" s="130"/>
      <c r="O28" s="112">
        <v>1</v>
      </c>
      <c r="P28" s="115"/>
      <c r="Q28" s="133"/>
      <c r="R28" s="134">
        <v>1</v>
      </c>
      <c r="S28" s="130"/>
      <c r="T28" s="112"/>
      <c r="U28" s="112"/>
      <c r="V28" s="115">
        <v>3</v>
      </c>
      <c r="W28" s="133"/>
      <c r="X28" s="134">
        <v>1</v>
      </c>
      <c r="Y28" s="130"/>
      <c r="Z28" s="112">
        <v>1</v>
      </c>
      <c r="AA28" s="8">
        <f>SUM(E28:Z28)</f>
        <v>11</v>
      </c>
      <c r="AB28" s="37">
        <f>AA28/13</f>
        <v>0.84615384615384615</v>
      </c>
      <c r="AC28" s="126"/>
      <c r="AD28" s="103">
        <v>1</v>
      </c>
      <c r="AE28" s="124"/>
      <c r="AF28" s="133"/>
      <c r="AG28" s="112"/>
      <c r="AH28" s="134">
        <v>2</v>
      </c>
      <c r="AI28" s="130"/>
      <c r="AJ28" s="112"/>
      <c r="AK28" s="115">
        <v>2</v>
      </c>
      <c r="AL28" s="133">
        <v>0</v>
      </c>
      <c r="AM28" s="112"/>
      <c r="AN28" s="134"/>
      <c r="AO28" s="8">
        <f>SUM(AC28:AN28)</f>
        <v>5</v>
      </c>
      <c r="AP28" s="141">
        <f>AO28/8</f>
        <v>0.625</v>
      </c>
      <c r="AQ28" s="8">
        <f>SUM(AA28+AO28)</f>
        <v>16</v>
      </c>
      <c r="AR28" s="37">
        <f>AQ28/21</f>
        <v>0.76190476190476186</v>
      </c>
      <c r="AS28" s="13"/>
      <c r="AT28" s="14"/>
      <c r="AU28" s="14"/>
      <c r="AV28" s="12">
        <v>1</v>
      </c>
      <c r="AW28" s="103"/>
      <c r="AX28" s="112"/>
      <c r="AY28" s="115">
        <v>2</v>
      </c>
      <c r="AZ28" s="133"/>
      <c r="BA28" s="112"/>
      <c r="BB28" s="112"/>
      <c r="BC28" s="134">
        <v>3</v>
      </c>
      <c r="BD28" s="8">
        <f>SUM(AW28:BC28)</f>
        <v>5</v>
      </c>
      <c r="BE28" s="9">
        <f>BD28/5</f>
        <v>1</v>
      </c>
    </row>
    <row r="29" spans="1:57" ht="15" customHeight="1" thickBot="1">
      <c r="A29" s="104">
        <v>21</v>
      </c>
      <c r="B29" s="107" t="s">
        <v>55</v>
      </c>
      <c r="C29" s="108" t="s">
        <v>47</v>
      </c>
      <c r="D29" s="110">
        <v>3</v>
      </c>
      <c r="E29" s="103"/>
      <c r="F29" s="124">
        <v>1</v>
      </c>
      <c r="G29" s="27"/>
      <c r="H29" s="25">
        <v>1</v>
      </c>
      <c r="I29" s="33"/>
      <c r="J29" s="112"/>
      <c r="K29" s="115">
        <v>1</v>
      </c>
      <c r="L29" s="133"/>
      <c r="M29" s="134">
        <v>1</v>
      </c>
      <c r="N29" s="130"/>
      <c r="O29" s="112"/>
      <c r="P29" s="124">
        <v>2</v>
      </c>
      <c r="Q29" s="30"/>
      <c r="R29" s="28">
        <v>1</v>
      </c>
      <c r="S29" s="130"/>
      <c r="T29" s="112"/>
      <c r="U29" s="112"/>
      <c r="V29" s="115">
        <v>3</v>
      </c>
      <c r="W29" s="30">
        <v>0</v>
      </c>
      <c r="X29" s="28"/>
      <c r="Y29" s="130"/>
      <c r="Z29" s="112">
        <v>1</v>
      </c>
      <c r="AA29" s="8">
        <f>SUM(E29:Z29)</f>
        <v>11</v>
      </c>
      <c r="AB29" s="37">
        <f>AA29/13</f>
        <v>0.84615384615384615</v>
      </c>
      <c r="AC29" s="27"/>
      <c r="AD29" s="25"/>
      <c r="AE29" s="29">
        <v>2</v>
      </c>
      <c r="AF29" s="30"/>
      <c r="AG29" s="26">
        <v>1</v>
      </c>
      <c r="AH29" s="28"/>
      <c r="AI29" s="32"/>
      <c r="AJ29" s="26">
        <v>1</v>
      </c>
      <c r="AK29" s="31"/>
      <c r="AL29" s="30">
        <v>0</v>
      </c>
      <c r="AM29" s="26"/>
      <c r="AN29" s="28"/>
      <c r="AO29" s="142">
        <f>SUM(AC29:AN29)</f>
        <v>4</v>
      </c>
      <c r="AP29" s="143">
        <f>AO29/8</f>
        <v>0.5</v>
      </c>
      <c r="AQ29" s="8">
        <f>SUM(AA29+AO29)</f>
        <v>15</v>
      </c>
      <c r="AR29" s="37">
        <f>AQ29/21</f>
        <v>0.7142857142857143</v>
      </c>
      <c r="AS29" s="13"/>
      <c r="AT29" s="14"/>
      <c r="AU29" s="14">
        <v>1</v>
      </c>
      <c r="AV29" s="12"/>
      <c r="AW29" s="103"/>
      <c r="AX29" s="112"/>
      <c r="AY29" s="115">
        <v>2</v>
      </c>
      <c r="AZ29" s="30"/>
      <c r="BA29" s="26"/>
      <c r="BB29" s="26"/>
      <c r="BC29" s="28">
        <v>3</v>
      </c>
      <c r="BD29" s="8">
        <f>SUM(AW29:BC29)</f>
        <v>5</v>
      </c>
      <c r="BE29" s="9">
        <f>BD29/5</f>
        <v>1</v>
      </c>
    </row>
    <row r="30" spans="1:57" ht="21" customHeight="1" thickBot="1">
      <c r="A30" s="101" t="s">
        <v>31</v>
      </c>
      <c r="B30" s="102"/>
      <c r="C30" s="102"/>
      <c r="D30" s="102"/>
      <c r="E30" s="15">
        <f>COUNTIF(E9:E29,E8)</f>
        <v>0</v>
      </c>
      <c r="F30" s="15">
        <f>COUNTIF(F9:F29,F8)</f>
        <v>21</v>
      </c>
      <c r="G30" s="15">
        <f>COUNTIF(G9:G29,G8)</f>
        <v>0</v>
      </c>
      <c r="H30" s="15">
        <f>COUNTIF(H9:H29,H8)</f>
        <v>21</v>
      </c>
      <c r="I30" s="15">
        <f>COUNTIF(I9:I29,I8)</f>
        <v>0</v>
      </c>
      <c r="J30" s="15">
        <f>COUNTIF(J9:J29,J8)</f>
        <v>1</v>
      </c>
      <c r="K30" s="127">
        <f>COUNTIF(K9:K29,K8)</f>
        <v>20</v>
      </c>
      <c r="L30" s="15">
        <f>COUNTIF(L9:L29,L8)</f>
        <v>0</v>
      </c>
      <c r="M30" s="135">
        <f>COUNTIF(M9:M29,M8)</f>
        <v>21</v>
      </c>
      <c r="N30" s="16">
        <f>COUNTIF(N9:N29,N8)</f>
        <v>3</v>
      </c>
      <c r="O30" s="15">
        <f>COUNTIF(O9:O29,O8)</f>
        <v>2</v>
      </c>
      <c r="P30" s="15">
        <f>COUNTIF(P9:P29,P8)</f>
        <v>16</v>
      </c>
      <c r="Q30" s="15">
        <f>COUNTIF(Q9:Q29,Q8)</f>
        <v>4</v>
      </c>
      <c r="R30" s="15">
        <f>COUNTIF(R9:R29,R8)</f>
        <v>17</v>
      </c>
      <c r="S30" s="15">
        <f>COUNTIF(S9:S29,S8)</f>
        <v>0</v>
      </c>
      <c r="T30" s="15">
        <f>COUNTIF(T9:T29,T8)</f>
        <v>0</v>
      </c>
      <c r="U30" s="15">
        <f>COUNTIF(U9:U29,U8)</f>
        <v>4</v>
      </c>
      <c r="V30" s="15">
        <f>COUNTIF(V9:V29,V8)</f>
        <v>17</v>
      </c>
      <c r="W30" s="15">
        <f>COUNTIF(W9:W29,W8)</f>
        <v>1</v>
      </c>
      <c r="X30" s="15">
        <f>COUNTIF(X9:X29,X8)</f>
        <v>20</v>
      </c>
      <c r="Y30" s="15">
        <f>COUNTIF(Y9:Y29,Y8)</f>
        <v>1</v>
      </c>
      <c r="Z30" s="15">
        <f>COUNTIF(Z9:Z29,Z8)</f>
        <v>20</v>
      </c>
      <c r="AA30" s="81">
        <f>SUM(AA9:AA29)</f>
        <v>233</v>
      </c>
      <c r="AB30" s="79">
        <f>AA30/PRODUCT(A29,13)</f>
        <v>0.85347985347985345</v>
      </c>
      <c r="AC30" s="15">
        <f>COUNTIF(AC9:AC29,AC8)</f>
        <v>0</v>
      </c>
      <c r="AD30" s="23">
        <f>COUNTIF(AD9:AD29,AD8)</f>
        <v>7</v>
      </c>
      <c r="AE30" s="24">
        <f>COUNTIF(AE9:AE29,AE8)</f>
        <v>14</v>
      </c>
      <c r="AF30" s="16">
        <f>COUNTIF(AF9:AF29,AF8)</f>
        <v>0</v>
      </c>
      <c r="AG30" s="23">
        <f>COUNTIF(AG9:AG29,AG8)</f>
        <v>1</v>
      </c>
      <c r="AH30" s="17">
        <f>COUNTIF(AH9:AH29,AH8)</f>
        <v>20</v>
      </c>
      <c r="AI30" s="15">
        <f>COUNTIF(AI9:AI29,AI8)</f>
        <v>0</v>
      </c>
      <c r="AJ30" s="23">
        <f>COUNTIF(AJ9:AJ29,AJ8)</f>
        <v>4</v>
      </c>
      <c r="AK30" s="24">
        <f>COUNTIF(AK9:AK29,AK8)</f>
        <v>17</v>
      </c>
      <c r="AL30" s="16">
        <f>COUNTIF(AL9:AL29,AL8)</f>
        <v>3</v>
      </c>
      <c r="AM30" s="23">
        <f>COUNTIF(AM9:AM29,AM8)</f>
        <v>2</v>
      </c>
      <c r="AN30" s="17">
        <f>COUNTIF(AN9:AN29,AN8)</f>
        <v>16</v>
      </c>
      <c r="AO30" s="81">
        <f>SUM(AO9:AO29)</f>
        <v>148</v>
      </c>
      <c r="AP30" s="79">
        <f>AO30/PRODUCT(A29,8)</f>
        <v>0.88095238095238093</v>
      </c>
      <c r="AQ30" s="81">
        <f>SUM(AQ9:AQ29)</f>
        <v>381</v>
      </c>
      <c r="AR30" s="79">
        <f>AQ30/PRODUCT(A29,21)</f>
        <v>0.86394557823129248</v>
      </c>
      <c r="AS30" s="77">
        <f>SUM(AS9:AS29)</f>
        <v>0</v>
      </c>
      <c r="AT30" s="77">
        <f>SUM(AT9:AT29)</f>
        <v>0</v>
      </c>
      <c r="AU30" s="77">
        <f>SUM(AU9:AU29)</f>
        <v>1</v>
      </c>
      <c r="AV30" s="95">
        <f>SUM(AV9:AV29)</f>
        <v>20</v>
      </c>
      <c r="AW30" s="15">
        <f>COUNTIF(AW9:AW29,AW8)</f>
        <v>0</v>
      </c>
      <c r="AX30" s="15">
        <f>COUNTIF(AX9:AX29,AX8)</f>
        <v>0</v>
      </c>
      <c r="AY30" s="15">
        <f>COUNTIF(AY9:AY29,AY8)</f>
        <v>21</v>
      </c>
      <c r="AZ30" s="15">
        <f>COUNTIF(AZ9:AZ29,AZ8)</f>
        <v>0</v>
      </c>
      <c r="BA30" s="15">
        <f>COUNTIF(BA9:BA29,BA8)</f>
        <v>0</v>
      </c>
      <c r="BB30" s="15">
        <f>COUNTIF(BB9:BB29,BB8)</f>
        <v>6</v>
      </c>
      <c r="BC30" s="15">
        <f>COUNTIF(BC9:BC29,BC8)</f>
        <v>15</v>
      </c>
      <c r="BD30" s="81">
        <f>SUM(BD9:BD29)</f>
        <v>99</v>
      </c>
      <c r="BE30" s="93">
        <f>BD30/PRODUCT(A29,5)</f>
        <v>0.94285714285714284</v>
      </c>
    </row>
    <row r="31" spans="1:57" ht="33.75" customHeight="1" thickBot="1">
      <c r="A31" s="101" t="s">
        <v>30</v>
      </c>
      <c r="B31" s="102"/>
      <c r="C31" s="102"/>
      <c r="D31" s="102"/>
      <c r="E31" s="18">
        <f>COUNTIF(E8:E29,"N")</f>
        <v>0</v>
      </c>
      <c r="F31" s="18">
        <f>COUNTIF(F8:F29,"N")</f>
        <v>0</v>
      </c>
      <c r="G31" s="18">
        <f>COUNTIF(G8:G29,"N")</f>
        <v>0</v>
      </c>
      <c r="H31" s="18">
        <f>COUNTIF(H8:H29,"N")</f>
        <v>0</v>
      </c>
      <c r="I31" s="18">
        <f>COUNTIF(I8:I29,"N")</f>
        <v>0</v>
      </c>
      <c r="J31" s="18">
        <f>COUNTIF(J8:J29,"N")</f>
        <v>0</v>
      </c>
      <c r="K31" s="18">
        <f>COUNTIF(K8:K29,"N")</f>
        <v>0</v>
      </c>
      <c r="L31" s="18">
        <f>COUNTIF(L8:L29,"N")</f>
        <v>0</v>
      </c>
      <c r="M31" s="18">
        <f>COUNTIF(M8:M29,"N")</f>
        <v>0</v>
      </c>
      <c r="N31" s="18">
        <f>COUNTIF(N8:N29,"N")</f>
        <v>0</v>
      </c>
      <c r="O31" s="18">
        <f>COUNTIF(O8:O29,"N")</f>
        <v>0</v>
      </c>
      <c r="P31" s="18">
        <f>COUNTIF(P8:P29,"N")</f>
        <v>0</v>
      </c>
      <c r="Q31" s="18">
        <f>COUNTIF(Q8:Q29,"N")</f>
        <v>0</v>
      </c>
      <c r="R31" s="18">
        <f>COUNTIF(R8:R29,"N")</f>
        <v>0</v>
      </c>
      <c r="S31" s="18">
        <f>COUNTIF(S8:S29,"N")</f>
        <v>0</v>
      </c>
      <c r="T31" s="18">
        <f>COUNTIF(T8:T29,"N")</f>
        <v>0</v>
      </c>
      <c r="U31" s="18">
        <f>COUNTIF(U8:U29,"N")</f>
        <v>0</v>
      </c>
      <c r="V31" s="18">
        <f>COUNTIF(V8:V29,"N")</f>
        <v>0</v>
      </c>
      <c r="W31" s="18">
        <f>COUNTIF(W8:W29,"N")</f>
        <v>0</v>
      </c>
      <c r="X31" s="18">
        <f>COUNTIF(X8:X29,"N")</f>
        <v>0</v>
      </c>
      <c r="Y31" s="18">
        <f>COUNTIF(Y8:Y29,"N")</f>
        <v>0</v>
      </c>
      <c r="Z31" s="18">
        <f>COUNTIF(Z8:Z29,"N")</f>
        <v>0</v>
      </c>
      <c r="AA31" s="82"/>
      <c r="AB31" s="80"/>
      <c r="AC31" s="18">
        <f>COUNTIF(AC8:AC29,"N")</f>
        <v>0</v>
      </c>
      <c r="AD31" s="19">
        <f>COUNTIF(AD8:AD29,"N")</f>
        <v>0</v>
      </c>
      <c r="AE31" s="20">
        <f>COUNTIF(AE8:AE29,"N")</f>
        <v>0</v>
      </c>
      <c r="AF31" s="21">
        <f>COUNTIF(AF8:AF29,"N")</f>
        <v>0</v>
      </c>
      <c r="AG31" s="19">
        <f>COUNTIF(AG8:AG29,"N")</f>
        <v>0</v>
      </c>
      <c r="AH31" s="22">
        <f>COUNTIF(AH8:AH29,"N")</f>
        <v>0</v>
      </c>
      <c r="AI31" s="18">
        <f>COUNTIF(AI8:AI29,"N")</f>
        <v>0</v>
      </c>
      <c r="AJ31" s="19">
        <f>COUNTIF(AJ8:AJ29,"N")</f>
        <v>0</v>
      </c>
      <c r="AK31" s="20">
        <f>COUNTIF(AK8:AK29,"N")</f>
        <v>0</v>
      </c>
      <c r="AL31" s="21">
        <f>COUNTIF(AL8:AL29,"N")</f>
        <v>0</v>
      </c>
      <c r="AM31" s="19">
        <f>COUNTIF(AM8:AM29,"N")</f>
        <v>0</v>
      </c>
      <c r="AN31" s="22">
        <f>COUNTIF(AN8:AN29,"N")</f>
        <v>0</v>
      </c>
      <c r="AO31" s="82"/>
      <c r="AP31" s="80"/>
      <c r="AQ31" s="82"/>
      <c r="AR31" s="80"/>
      <c r="AS31" s="78"/>
      <c r="AT31" s="78"/>
      <c r="AU31" s="78"/>
      <c r="AV31" s="96"/>
      <c r="AW31" s="18">
        <f>COUNTIF(AW8:AW29,"N")</f>
        <v>0</v>
      </c>
      <c r="AX31" s="18">
        <f>COUNTIF(AX8:AX29,"N")</f>
        <v>0</v>
      </c>
      <c r="AY31" s="18">
        <f>COUNTIF(AY8:AY29,"N")</f>
        <v>0</v>
      </c>
      <c r="AZ31" s="18">
        <f>COUNTIF(AZ8:AZ29,"N")</f>
        <v>0</v>
      </c>
      <c r="BA31" s="18">
        <f>COUNTIF(BA8:BA29,"N")</f>
        <v>0</v>
      </c>
      <c r="BB31" s="18">
        <f>COUNTIF(BB8:BB29,"N")</f>
        <v>0</v>
      </c>
      <c r="BC31" s="18">
        <f>COUNTIF(BC8:BC29,"N")</f>
        <v>0</v>
      </c>
      <c r="BD31" s="82"/>
      <c r="BE31" s="94"/>
    </row>
  </sheetData>
  <sortState ref="A9:BE29">
    <sortCondition descending="1" ref="AQ9:AQ29"/>
  </sortState>
  <mergeCells count="51">
    <mergeCell ref="AP30:AP31"/>
    <mergeCell ref="AO30:AO31"/>
    <mergeCell ref="AB30:AB31"/>
    <mergeCell ref="AA30:AA31"/>
    <mergeCell ref="C5:C8"/>
    <mergeCell ref="D5:D8"/>
    <mergeCell ref="A30:D30"/>
    <mergeCell ref="A31:D31"/>
    <mergeCell ref="AO7:AO8"/>
    <mergeCell ref="AP7:AP8"/>
    <mergeCell ref="AF7:AH7"/>
    <mergeCell ref="AI7:AK7"/>
    <mergeCell ref="AL7:AN7"/>
    <mergeCell ref="BE30:BE31"/>
    <mergeCell ref="BD30:BD31"/>
    <mergeCell ref="AV30:AV31"/>
    <mergeCell ref="AU30:AU31"/>
    <mergeCell ref="AT30:AT31"/>
    <mergeCell ref="AS30:AS31"/>
    <mergeCell ref="AR30:AR31"/>
    <mergeCell ref="AQ30:AQ31"/>
    <mergeCell ref="AW7:AY7"/>
    <mergeCell ref="AZ7:BC7"/>
    <mergeCell ref="AS5:AV7"/>
    <mergeCell ref="AW5:BC5"/>
    <mergeCell ref="A1:AC1"/>
    <mergeCell ref="A2:AC2"/>
    <mergeCell ref="A3:AC3"/>
    <mergeCell ref="A4:AC4"/>
    <mergeCell ref="A5:A8"/>
    <mergeCell ref="B5:B8"/>
    <mergeCell ref="AB7:AB8"/>
    <mergeCell ref="AC7:AE7"/>
    <mergeCell ref="W7:X7"/>
    <mergeCell ref="Y7:Z7"/>
    <mergeCell ref="AA7:AA8"/>
    <mergeCell ref="BD5:BD8"/>
    <mergeCell ref="BE5:BE8"/>
    <mergeCell ref="E6:AB6"/>
    <mergeCell ref="AC6:AP6"/>
    <mergeCell ref="AW6:BC6"/>
    <mergeCell ref="E7:F7"/>
    <mergeCell ref="G7:I7"/>
    <mergeCell ref="J7:K7"/>
    <mergeCell ref="E5:AP5"/>
    <mergeCell ref="AQ5:AQ8"/>
    <mergeCell ref="AR5:AR8"/>
    <mergeCell ref="L7:M7"/>
    <mergeCell ref="N7:P7"/>
    <mergeCell ref="Q7:R7"/>
    <mergeCell ref="S7:V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вариант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2015-07-01T07:49:02Z</dcterms:modified>
</cp:coreProperties>
</file>